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1" windowHeight="8192" windowWidth="16384" xWindow="0" yWindow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<sst xmlns="http://schemas.openxmlformats.org/spreadsheetml/2006/main" count="30" uniqueCount="28">
  <si>
    <t>【１学期中間考査】</t>
  </si>
  <si>
    <t>５教科</t>
  </si>
  <si>
    <t>４教科</t>
  </si>
  <si>
    <t>国語</t>
  </si>
  <si>
    <t>計算部分</t>
  </si>
  <si>
    <t>番号</t>
  </si>
  <si>
    <t>社会</t>
  </si>
  <si>
    <t>数学</t>
  </si>
  <si>
    <t>理科</t>
  </si>
  <si>
    <t>英語</t>
  </si>
  <si>
    <t>音楽</t>
  </si>
  <si>
    <t>美術</t>
  </si>
  <si>
    <t>体男</t>
  </si>
  <si>
    <t>体女</t>
  </si>
  <si>
    <t>技家</t>
  </si>
  <si>
    <t>平均との差</t>
  </si>
  <si>
    <t>差の自乗</t>
  </si>
  <si>
    <t>偏差値</t>
  </si>
  <si>
    <t>全数</t>
  </si>
  <si>
    <t>N</t>
  </si>
  <si>
    <t>総和</t>
  </si>
  <si>
    <t>S</t>
  </si>
  <si>
    <t>平均</t>
  </si>
  <si>
    <t>μ</t>
  </si>
  <si>
    <t>分散</t>
  </si>
  <si>
    <t>Σ^2</t>
  </si>
  <si>
    <t>標準偏差</t>
  </si>
  <si>
    <t>σ</t>
  </si>
</sst>
</file>

<file path=xl/styles.xml><?xml version="1.0" encoding="utf-8"?>
<styleSheet xmlns="http://schemas.openxmlformats.org/spreadsheetml/2006/main">
  <numFmts count="1">
    <numFmt formatCode="GENERAL" numFmtId="164"/>
  </numFmts>
  <fonts count="4">
    <font>
      <name val="TakaoPGothic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false" applyProtection="false" borderId="0" fillId="0" fontId="0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O4" activeCellId="0" pane="topLeft" sqref="O4:O30"/>
    </sheetView>
  </sheetViews>
  <cols>
    <col collapsed="false" hidden="false" max="1" min="1" style="0" width="4.61176470588235"/>
    <col collapsed="false" hidden="false" max="2" min="2" style="0" width="13.5294117647059"/>
    <col collapsed="false" hidden="false" max="6" min="3" style="0" width="4.61176470588235"/>
    <col collapsed="false" hidden="false" max="7" min="7" style="0" width="5.72941176470588"/>
    <col collapsed="false" hidden="false" max="11" min="8" style="0" width="4.61176470588235"/>
    <col collapsed="false" hidden="false" max="257" min="12" style="0" width="10.2392156862745"/>
  </cols>
  <sheetData>
    <row collapsed="false" customFormat="false" customHeight="false" hidden="false" ht="12.05" outlineLevel="0" r="1">
      <c r="B1" s="0" t="s">
        <v>0</v>
      </c>
    </row>
    <row collapsed="false" customFormat="false" customHeight="false" hidden="false" ht="12.05" outlineLevel="0" r="2">
      <c r="B2" s="0" t="s">
        <v>1</v>
      </c>
      <c r="G2" s="0" t="s">
        <v>2</v>
      </c>
      <c r="N2" s="0" t="s">
        <v>3</v>
      </c>
      <c r="S2" s="0" t="s">
        <v>4</v>
      </c>
    </row>
    <row collapsed="false" customFormat="false" customHeight="false" hidden="false" ht="12.05" outlineLevel="0" r="3">
      <c r="A3" s="0" t="s">
        <v>5</v>
      </c>
      <c r="B3" s="0" t="s">
        <v>3</v>
      </c>
      <c r="C3" s="0" t="s">
        <v>6</v>
      </c>
      <c r="D3" s="0" t="s">
        <v>7</v>
      </c>
      <c r="E3" s="0" t="s">
        <v>8</v>
      </c>
      <c r="F3" s="0" t="s">
        <v>9</v>
      </c>
      <c r="G3" s="0" t="s">
        <v>10</v>
      </c>
      <c r="H3" s="0" t="s">
        <v>11</v>
      </c>
      <c r="I3" s="0" t="s">
        <v>12</v>
      </c>
      <c r="J3" s="0" t="s">
        <v>13</v>
      </c>
      <c r="K3" s="0" t="s">
        <v>14</v>
      </c>
      <c r="M3" s="0" t="s">
        <v>15</v>
      </c>
      <c r="N3" s="0" t="s">
        <v>16</v>
      </c>
      <c r="O3" s="0" t="s">
        <v>17</v>
      </c>
      <c r="Q3" s="0" t="s">
        <v>18</v>
      </c>
      <c r="T3" s="0" t="s">
        <v>3</v>
      </c>
    </row>
    <row collapsed="false" customFormat="false" customHeight="false" hidden="false" ht="12.05" outlineLevel="0" r="4">
      <c r="A4" s="0" t="n">
        <v>1</v>
      </c>
      <c r="B4" s="0" t="n">
        <v>64</v>
      </c>
      <c r="C4" s="0" t="n">
        <v>87</v>
      </c>
      <c r="D4" s="0" t="n">
        <v>90</v>
      </c>
      <c r="E4" s="0" t="n">
        <v>93</v>
      </c>
      <c r="F4" s="0" t="n">
        <v>93</v>
      </c>
      <c r="G4" s="0" t="n">
        <v>63</v>
      </c>
      <c r="K4" s="0" t="n">
        <v>52</v>
      </c>
      <c r="M4" s="0" t="n">
        <f aca="false">B4-$T$5</f>
        <v>7.66666666666666</v>
      </c>
      <c r="N4" s="0" t="n">
        <f aca="false">M4*M4</f>
        <v>58.7777777777777</v>
      </c>
      <c r="O4" s="0" t="n">
        <f aca="false">50+10*(B4-$T$5)/$T$7</f>
        <v>54.0278624777726</v>
      </c>
      <c r="Q4" s="0" t="s">
        <v>19</v>
      </c>
      <c r="R4" s="0" t="s">
        <v>20</v>
      </c>
      <c r="S4" s="0" t="s">
        <v>21</v>
      </c>
      <c r="T4" s="0" t="n">
        <f aca="false">SUM(B4:B30)</f>
        <v>1521</v>
      </c>
    </row>
    <row collapsed="false" customFormat="false" customHeight="false" hidden="false" ht="12.05" outlineLevel="0" r="5">
      <c r="A5" s="0" t="n">
        <v>2</v>
      </c>
      <c r="B5" s="0" t="n">
        <v>83</v>
      </c>
      <c r="C5" s="0" t="n">
        <v>87</v>
      </c>
      <c r="D5" s="0" t="n">
        <v>87</v>
      </c>
      <c r="E5" s="0" t="n">
        <v>85</v>
      </c>
      <c r="F5" s="0" t="n">
        <v>93</v>
      </c>
      <c r="G5" s="0" t="n">
        <v>72</v>
      </c>
      <c r="K5" s="0" t="n">
        <v>76</v>
      </c>
      <c r="M5" s="0" t="n">
        <f aca="false">B5-$T$5</f>
        <v>26.6666666666667</v>
      </c>
      <c r="N5" s="0" t="n">
        <f aca="false">M5*M5</f>
        <v>711.111111111111</v>
      </c>
      <c r="O5" s="0" t="n">
        <f aca="false">50+10*(B5-$T$5)/$T$7</f>
        <v>64.0099564444266</v>
      </c>
      <c r="Q5" s="0" t="n">
        <f aca="false">COUNT(A4:A30)</f>
        <v>27</v>
      </c>
      <c r="R5" s="0" t="s">
        <v>22</v>
      </c>
      <c r="S5" s="0" t="s">
        <v>23</v>
      </c>
      <c r="T5" s="0" t="n">
        <f aca="false">T4/Q5</f>
        <v>56.3333333333333</v>
      </c>
    </row>
    <row collapsed="false" customFormat="false" customHeight="false" hidden="false" ht="12.05" outlineLevel="0" r="6">
      <c r="A6" s="0" t="n">
        <v>3</v>
      </c>
      <c r="B6" s="0" t="n">
        <v>58</v>
      </c>
      <c r="C6" s="0" t="n">
        <v>69</v>
      </c>
      <c r="D6" s="0" t="n">
        <v>65</v>
      </c>
      <c r="E6" s="0" t="n">
        <v>56</v>
      </c>
      <c r="F6" s="0" t="n">
        <v>87</v>
      </c>
      <c r="G6" s="0" t="n">
        <v>94</v>
      </c>
      <c r="K6" s="0" t="n">
        <v>69</v>
      </c>
      <c r="M6" s="0" t="n">
        <f aca="false">B6-$T$5</f>
        <v>1.66666666666666</v>
      </c>
      <c r="N6" s="0" t="n">
        <f aca="false">M6*M6</f>
        <v>2.77777777777777</v>
      </c>
      <c r="O6" s="0" t="n">
        <f aca="false">50+10*(B6-$T$5)/$T$7</f>
        <v>50.8756222777767</v>
      </c>
      <c r="R6" s="0" t="s">
        <v>24</v>
      </c>
      <c r="S6" s="0" t="s">
        <v>25</v>
      </c>
      <c r="T6" s="0" t="n">
        <f aca="false">SUM(N4:N30)/Q5</f>
        <v>362.296296296296</v>
      </c>
    </row>
    <row collapsed="false" customFormat="false" customHeight="false" hidden="false" ht="12.05" outlineLevel="0" r="7">
      <c r="A7" s="0" t="n">
        <v>4</v>
      </c>
      <c r="B7" s="0" t="n">
        <v>80</v>
      </c>
      <c r="C7" s="0" t="n">
        <v>76</v>
      </c>
      <c r="D7" s="0" t="n">
        <v>93</v>
      </c>
      <c r="E7" s="0" t="n">
        <v>85</v>
      </c>
      <c r="F7" s="0" t="n">
        <v>94</v>
      </c>
      <c r="G7" s="0" t="n">
        <v>89</v>
      </c>
      <c r="K7" s="0" t="n">
        <v>80</v>
      </c>
      <c r="M7" s="0" t="n">
        <f aca="false">B7-$T$5</f>
        <v>23.6666666666667</v>
      </c>
      <c r="N7" s="0" t="n">
        <f aca="false">M7*M7</f>
        <v>560.111111111111</v>
      </c>
      <c r="O7" s="0" t="n">
        <f aca="false">50+10*(B7-$T$5)/$T$7</f>
        <v>62.4338363444286</v>
      </c>
      <c r="R7" s="0" t="s">
        <v>26</v>
      </c>
      <c r="S7" s="0" t="s">
        <v>27</v>
      </c>
      <c r="T7" s="0" t="n">
        <f aca="false">SQRT(T6)</f>
        <v>19.0340824915806</v>
      </c>
    </row>
    <row collapsed="false" customFormat="false" customHeight="false" hidden="false" ht="12.05" outlineLevel="0" r="8">
      <c r="A8" s="0" t="n">
        <v>5</v>
      </c>
      <c r="B8" s="0" t="n">
        <v>18</v>
      </c>
      <c r="C8" s="0" t="n">
        <v>25</v>
      </c>
      <c r="D8" s="0" t="n">
        <v>45</v>
      </c>
      <c r="E8" s="0" t="n">
        <v>26</v>
      </c>
      <c r="F8" s="0" t="n">
        <v>37</v>
      </c>
      <c r="G8" s="0" t="n">
        <v>35</v>
      </c>
      <c r="K8" s="0" t="n">
        <v>15</v>
      </c>
      <c r="M8" s="0" t="n">
        <f aca="false">B8-$T$5</f>
        <v>-38.3333333333333</v>
      </c>
      <c r="N8" s="0" t="n">
        <f aca="false">M8*M8</f>
        <v>1469.44444444444</v>
      </c>
      <c r="O8" s="0" t="n">
        <f aca="false">50+10*(B8-$T$5)/$T$7</f>
        <v>29.8606876111368</v>
      </c>
    </row>
    <row collapsed="false" customFormat="false" customHeight="false" hidden="false" ht="12.05" outlineLevel="0" r="9">
      <c r="A9" s="0" t="n">
        <v>6</v>
      </c>
      <c r="B9" s="0" t="n">
        <v>69</v>
      </c>
      <c r="C9" s="0" t="n">
        <v>76</v>
      </c>
      <c r="D9" s="0" t="n">
        <v>73</v>
      </c>
      <c r="E9" s="0" t="n">
        <v>72</v>
      </c>
      <c r="F9" s="0" t="n">
        <v>76</v>
      </c>
      <c r="G9" s="0" t="n">
        <v>88</v>
      </c>
      <c r="K9" s="0" t="n">
        <v>71</v>
      </c>
      <c r="M9" s="0" t="n">
        <f aca="false">B9-$T$5</f>
        <v>12.6666666666667</v>
      </c>
      <c r="N9" s="0" t="n">
        <f aca="false">M9*M9</f>
        <v>160.444444444444</v>
      </c>
      <c r="O9" s="0" t="n">
        <f aca="false">50+10*(B9-$T$5)/$T$7</f>
        <v>56.6547293111026</v>
      </c>
    </row>
    <row collapsed="false" customFormat="false" customHeight="false" hidden="false" ht="12.05" outlineLevel="0" r="10">
      <c r="A10" s="0" t="n">
        <v>7</v>
      </c>
      <c r="B10" s="0" t="n">
        <v>58</v>
      </c>
      <c r="C10" s="0" t="n">
        <v>79</v>
      </c>
      <c r="D10" s="0" t="n">
        <v>90</v>
      </c>
      <c r="E10" s="0" t="n">
        <v>74</v>
      </c>
      <c r="F10" s="0" t="n">
        <v>87</v>
      </c>
      <c r="G10" s="0" t="n">
        <v>62</v>
      </c>
      <c r="K10" s="0" t="n">
        <v>26</v>
      </c>
      <c r="M10" s="0" t="n">
        <f aca="false">B10-$T$5</f>
        <v>1.66666666666666</v>
      </c>
      <c r="N10" s="0" t="n">
        <f aca="false">M10*M10</f>
        <v>2.77777777777777</v>
      </c>
      <c r="O10" s="0" t="n">
        <f aca="false">50+10*(B10-$T$5)/$T$7</f>
        <v>50.8756222777767</v>
      </c>
    </row>
    <row collapsed="false" customFormat="false" customHeight="false" hidden="false" ht="12.05" outlineLevel="0" r="11">
      <c r="A11" s="0" t="n">
        <v>8</v>
      </c>
      <c r="B11" s="0" t="n">
        <v>76</v>
      </c>
      <c r="C11" s="0" t="n">
        <v>60</v>
      </c>
      <c r="D11" s="0" t="n">
        <v>80</v>
      </c>
      <c r="E11" s="0" t="n">
        <v>62</v>
      </c>
      <c r="F11" s="0" t="n">
        <v>89</v>
      </c>
      <c r="G11" s="0" t="n">
        <v>77</v>
      </c>
      <c r="K11" s="0" t="n">
        <v>77</v>
      </c>
      <c r="M11" s="0" t="n">
        <f aca="false">B11-$T$5</f>
        <v>19.6666666666667</v>
      </c>
      <c r="N11" s="0" t="n">
        <f aca="false">M11*M11</f>
        <v>386.777777777778</v>
      </c>
      <c r="O11" s="0" t="n">
        <f aca="false">50+10*(B11-$T$5)/$T$7</f>
        <v>60.3323428777646</v>
      </c>
    </row>
    <row collapsed="false" customFormat="false" customHeight="false" hidden="false" ht="12.05" outlineLevel="0" r="12">
      <c r="A12" s="0" t="n">
        <v>9</v>
      </c>
      <c r="B12" s="0" t="n">
        <v>26</v>
      </c>
      <c r="C12" s="0" t="n">
        <v>40</v>
      </c>
      <c r="D12" s="0" t="n">
        <v>46</v>
      </c>
      <c r="E12" s="0" t="n">
        <v>34</v>
      </c>
      <c r="F12" s="0" t="n">
        <v>41</v>
      </c>
      <c r="G12" s="0" t="n">
        <v>34</v>
      </c>
      <c r="K12" s="0" t="n">
        <v>31</v>
      </c>
      <c r="M12" s="0" t="n">
        <f aca="false">B12-$T$5</f>
        <v>-30.3333333333333</v>
      </c>
      <c r="N12" s="0" t="n">
        <f aca="false">M12*M12</f>
        <v>920.111111111111</v>
      </c>
      <c r="O12" s="0" t="n">
        <f aca="false">50+10*(B12-$T$5)/$T$7</f>
        <v>34.0636745444648</v>
      </c>
    </row>
    <row collapsed="false" customFormat="false" customHeight="false" hidden="false" ht="12.05" outlineLevel="0" r="13">
      <c r="A13" s="0" t="n">
        <v>10</v>
      </c>
      <c r="B13" s="0" t="n">
        <v>54</v>
      </c>
      <c r="C13" s="0" t="n">
        <v>39</v>
      </c>
      <c r="D13" s="0" t="n">
        <v>32</v>
      </c>
      <c r="E13" s="0" t="n">
        <v>32</v>
      </c>
      <c r="F13" s="0" t="n">
        <v>62</v>
      </c>
      <c r="G13" s="0" t="n">
        <v>66</v>
      </c>
      <c r="K13" s="0" t="n">
        <v>48</v>
      </c>
      <c r="M13" s="0" t="n">
        <f aca="false">B13-$T$5</f>
        <v>-2.33333333333334</v>
      </c>
      <c r="N13" s="0" t="n">
        <f aca="false">M13*M13</f>
        <v>5.44444444444446</v>
      </c>
      <c r="O13" s="0" t="n">
        <f aca="false">50+10*(B13-$T$5)/$T$7</f>
        <v>48.7741288111127</v>
      </c>
    </row>
    <row collapsed="false" customFormat="false" customHeight="false" hidden="false" ht="12.05" outlineLevel="0" r="14">
      <c r="A14" s="0" t="n">
        <v>11</v>
      </c>
      <c r="B14" s="0" t="n">
        <v>87</v>
      </c>
      <c r="C14" s="0" t="n">
        <v>84</v>
      </c>
      <c r="D14" s="0" t="n">
        <v>88</v>
      </c>
      <c r="E14" s="0" t="n">
        <v>85</v>
      </c>
      <c r="F14" s="0" t="n">
        <v>97</v>
      </c>
      <c r="G14" s="0" t="n">
        <v>89</v>
      </c>
      <c r="K14" s="0" t="n">
        <v>75</v>
      </c>
      <c r="M14" s="0" t="n">
        <f aca="false">B14-$T$5</f>
        <v>30.6666666666667</v>
      </c>
      <c r="N14" s="0" t="n">
        <f aca="false">M14*M14</f>
        <v>940.444444444444</v>
      </c>
      <c r="O14" s="0" t="n">
        <f aca="false">50+10*(B14-$T$5)/$T$7</f>
        <v>66.1114499110905</v>
      </c>
    </row>
    <row collapsed="false" customFormat="false" customHeight="false" hidden="false" ht="12.05" outlineLevel="0" r="15">
      <c r="A15" s="0" t="n">
        <v>12</v>
      </c>
      <c r="B15" s="0" t="n">
        <v>71</v>
      </c>
      <c r="C15" s="0" t="n">
        <v>67</v>
      </c>
      <c r="D15" s="0" t="n">
        <v>64</v>
      </c>
      <c r="E15" s="0" t="n">
        <v>64</v>
      </c>
      <c r="F15" s="0" t="n">
        <v>95</v>
      </c>
      <c r="G15" s="0" t="n">
        <v>84</v>
      </c>
      <c r="K15" s="0" t="n">
        <v>66</v>
      </c>
      <c r="M15" s="0" t="n">
        <f aca="false">B15-$T$5</f>
        <v>14.6666666666667</v>
      </c>
      <c r="N15" s="0" t="n">
        <f aca="false">M15*M15</f>
        <v>215.111111111111</v>
      </c>
      <c r="O15" s="0" t="n">
        <f aca="false">50+10*(B15-$T$5)/$T$7</f>
        <v>57.7054760444346</v>
      </c>
    </row>
    <row collapsed="false" customFormat="false" customHeight="false" hidden="false" ht="12.05" outlineLevel="0" r="16">
      <c r="A16" s="0" t="n">
        <v>13</v>
      </c>
      <c r="B16" s="0" t="n">
        <v>46</v>
      </c>
      <c r="C16" s="0" t="n">
        <v>63</v>
      </c>
      <c r="D16" s="0" t="n">
        <v>74</v>
      </c>
      <c r="E16" s="0" t="n">
        <v>60</v>
      </c>
      <c r="F16" s="0" t="n">
        <v>71</v>
      </c>
      <c r="G16" s="0" t="n">
        <v>75</v>
      </c>
      <c r="K16" s="0" t="n">
        <v>55</v>
      </c>
      <c r="M16" s="0" t="n">
        <f aca="false">B16-$T$5</f>
        <v>-10.3333333333333</v>
      </c>
      <c r="N16" s="0" t="n">
        <f aca="false">M16*M16</f>
        <v>106.777777777778</v>
      </c>
      <c r="O16" s="0" t="n">
        <f aca="false">50+10*(B16-$T$5)/$T$7</f>
        <v>44.5711418777847</v>
      </c>
    </row>
    <row collapsed="false" customFormat="false" customHeight="false" hidden="false" ht="12.05" outlineLevel="0" r="17">
      <c r="A17" s="0" t="n">
        <v>14</v>
      </c>
      <c r="B17" s="0" t="n">
        <v>26</v>
      </c>
      <c r="C17" s="0" t="n">
        <v>9</v>
      </c>
      <c r="D17" s="0" t="n">
        <v>34</v>
      </c>
      <c r="E17" s="0" t="n">
        <v>19</v>
      </c>
      <c r="F17" s="0" t="n">
        <v>18</v>
      </c>
      <c r="G17" s="0" t="n">
        <v>28</v>
      </c>
      <c r="K17" s="0" t="n">
        <v>41</v>
      </c>
      <c r="M17" s="0" t="n">
        <f aca="false">B17-$T$5</f>
        <v>-30.3333333333333</v>
      </c>
      <c r="N17" s="0" t="n">
        <f aca="false">M17*M17</f>
        <v>920.111111111111</v>
      </c>
      <c r="O17" s="0" t="n">
        <f aca="false">50+10*(B17-$T$5)/$T$7</f>
        <v>34.0636745444648</v>
      </c>
    </row>
    <row collapsed="false" customFormat="false" customHeight="false" hidden="false" ht="12.05" outlineLevel="0" r="18">
      <c r="A18" s="0" t="n">
        <v>15</v>
      </c>
      <c r="B18" s="0" t="n">
        <v>59</v>
      </c>
      <c r="C18" s="0" t="n">
        <v>32</v>
      </c>
      <c r="D18" s="0" t="n">
        <v>38</v>
      </c>
      <c r="E18" s="0" t="n">
        <v>29</v>
      </c>
      <c r="F18" s="0" t="n">
        <v>52</v>
      </c>
      <c r="G18" s="0" t="n">
        <v>80</v>
      </c>
      <c r="K18" s="0" t="n">
        <v>43</v>
      </c>
      <c r="M18" s="0" t="n">
        <f aca="false">B18-$T$5</f>
        <v>2.66666666666666</v>
      </c>
      <c r="N18" s="0" t="n">
        <f aca="false">M18*M18</f>
        <v>7.1111111111111</v>
      </c>
      <c r="O18" s="0" t="n">
        <f aca="false">50+10*(B18-$T$5)/$T$7</f>
        <v>51.4009956444427</v>
      </c>
    </row>
    <row collapsed="false" customFormat="false" customHeight="false" hidden="false" ht="12.05" outlineLevel="0" r="19">
      <c r="A19" s="0" t="n">
        <v>16</v>
      </c>
      <c r="B19" s="0" t="n">
        <v>78</v>
      </c>
      <c r="C19" s="0" t="n">
        <v>93</v>
      </c>
      <c r="D19" s="0" t="n">
        <v>92</v>
      </c>
      <c r="E19" s="0" t="n">
        <v>96</v>
      </c>
      <c r="F19" s="0" t="n">
        <v>94</v>
      </c>
      <c r="G19" s="0" t="n">
        <v>92</v>
      </c>
      <c r="K19" s="0" t="n">
        <v>92</v>
      </c>
      <c r="M19" s="0" t="n">
        <f aca="false">B19-$T$5</f>
        <v>21.6666666666667</v>
      </c>
      <c r="N19" s="0" t="n">
        <f aca="false">M19*M19</f>
        <v>469.444444444444</v>
      </c>
      <c r="O19" s="0" t="n">
        <f aca="false">50+10*(B19-$T$5)/$T$7</f>
        <v>61.3830896110966</v>
      </c>
    </row>
    <row collapsed="false" customFormat="false" customHeight="false" hidden="false" ht="12.05" outlineLevel="0" r="20">
      <c r="A20" s="0" t="n">
        <v>17</v>
      </c>
      <c r="B20" s="0" t="n">
        <v>17</v>
      </c>
      <c r="C20" s="0" t="n">
        <v>1</v>
      </c>
      <c r="D20" s="0" t="n">
        <v>20</v>
      </c>
      <c r="E20" s="0" t="n">
        <v>14</v>
      </c>
      <c r="F20" s="0" t="n">
        <v>25</v>
      </c>
      <c r="G20" s="0" t="n">
        <v>9</v>
      </c>
      <c r="K20" s="0" t="n">
        <v>12</v>
      </c>
      <c r="M20" s="0" t="n">
        <f aca="false">B20-$T$5</f>
        <v>-39.3333333333333</v>
      </c>
      <c r="N20" s="0" t="n">
        <f aca="false">M20*M20</f>
        <v>1547.11111111111</v>
      </c>
      <c r="O20" s="0" t="n">
        <f aca="false">50+10*(B20-$T$5)/$T$7</f>
        <v>29.3353142444708</v>
      </c>
    </row>
    <row collapsed="false" customFormat="false" customHeight="false" hidden="false" ht="12.05" outlineLevel="0" r="21">
      <c r="A21" s="0" t="n">
        <v>18</v>
      </c>
      <c r="B21" s="0" t="n">
        <v>55</v>
      </c>
      <c r="C21" s="0" t="n">
        <v>62</v>
      </c>
      <c r="D21" s="0" t="n">
        <v>52</v>
      </c>
      <c r="E21" s="0" t="n">
        <v>59</v>
      </c>
      <c r="F21" s="0" t="n">
        <v>74</v>
      </c>
      <c r="G21" s="0" t="n">
        <v>92</v>
      </c>
      <c r="K21" s="0" t="n">
        <v>60</v>
      </c>
      <c r="M21" s="0" t="n">
        <f aca="false">B21-$T$5</f>
        <v>-1.33333333333334</v>
      </c>
      <c r="N21" s="0" t="n">
        <f aca="false">M21*M21</f>
        <v>1.77777777777778</v>
      </c>
      <c r="O21" s="0" t="n">
        <f aca="false">50+10*(B21-$T$5)/$T$7</f>
        <v>49.2995021777787</v>
      </c>
    </row>
    <row collapsed="false" customFormat="false" customHeight="false" hidden="false" ht="12.05" outlineLevel="0" r="22">
      <c r="A22" s="0" t="n">
        <v>19</v>
      </c>
      <c r="B22" s="0" t="n">
        <v>42</v>
      </c>
      <c r="C22" s="0" t="n">
        <v>31</v>
      </c>
      <c r="D22" s="0" t="n">
        <v>54</v>
      </c>
      <c r="E22" s="0" t="n">
        <v>15</v>
      </c>
      <c r="F22" s="0" t="n">
        <v>80</v>
      </c>
      <c r="G22" s="0" t="n">
        <v>45</v>
      </c>
      <c r="K22" s="0" t="n">
        <v>33</v>
      </c>
      <c r="M22" s="0" t="n">
        <f aca="false">B22-$T$5</f>
        <v>-14.3333333333333</v>
      </c>
      <c r="N22" s="0" t="n">
        <f aca="false">M22*M22</f>
        <v>205.444444444444</v>
      </c>
      <c r="O22" s="0" t="n">
        <f aca="false">50+10*(B22-$T$5)/$T$7</f>
        <v>42.4696484111207</v>
      </c>
    </row>
    <row collapsed="false" customFormat="false" customHeight="false" hidden="false" ht="12.05" outlineLevel="0" r="23">
      <c r="A23" s="0" t="n">
        <v>20</v>
      </c>
      <c r="B23" s="0" t="n">
        <v>56</v>
      </c>
      <c r="C23" s="0" t="n">
        <v>74</v>
      </c>
      <c r="D23" s="0" t="n">
        <v>69</v>
      </c>
      <c r="E23" s="0" t="n">
        <v>68</v>
      </c>
      <c r="F23" s="0" t="n">
        <v>76</v>
      </c>
      <c r="G23" s="0" t="n">
        <v>78</v>
      </c>
      <c r="K23" s="0" t="n">
        <v>75</v>
      </c>
      <c r="M23" s="0" t="n">
        <f aca="false">B23-$T$5</f>
        <v>-0.333333333333336</v>
      </c>
      <c r="N23" s="0" t="n">
        <f aca="false">M23*M23</f>
        <v>0.111111111111113</v>
      </c>
      <c r="O23" s="0" t="n">
        <f aca="false">50+10*(B23-$T$5)/$T$7</f>
        <v>49.8248755444447</v>
      </c>
    </row>
    <row collapsed="false" customFormat="false" customHeight="false" hidden="false" ht="12.05" outlineLevel="0" r="24">
      <c r="A24" s="0" t="n">
        <v>21</v>
      </c>
      <c r="B24" s="0" t="n">
        <v>50</v>
      </c>
      <c r="C24" s="0" t="n">
        <v>9</v>
      </c>
      <c r="D24" s="0" t="n">
        <v>30</v>
      </c>
      <c r="E24" s="0" t="n">
        <v>23</v>
      </c>
      <c r="F24" s="0" t="n">
        <v>51</v>
      </c>
      <c r="G24" s="0" t="n">
        <v>71</v>
      </c>
      <c r="K24" s="0" t="n">
        <v>67</v>
      </c>
      <c r="M24" s="0" t="n">
        <f aca="false">B24-$T$5</f>
        <v>-6.33333333333334</v>
      </c>
      <c r="N24" s="0" t="n">
        <f aca="false">M24*M24</f>
        <v>40.1111111111111</v>
      </c>
      <c r="O24" s="0" t="n">
        <f aca="false">50+10*(B24-$T$5)/$T$7</f>
        <v>46.6726353444487</v>
      </c>
    </row>
    <row collapsed="false" customFormat="false" customHeight="false" hidden="false" ht="12.05" outlineLevel="0" r="25">
      <c r="A25" s="0" t="n">
        <v>22</v>
      </c>
      <c r="B25" s="0" t="n">
        <v>38</v>
      </c>
      <c r="C25" s="0" t="n">
        <v>33</v>
      </c>
      <c r="D25" s="0" t="n">
        <v>27</v>
      </c>
      <c r="E25" s="0" t="n">
        <v>31</v>
      </c>
      <c r="F25" s="0" t="n">
        <v>65</v>
      </c>
      <c r="G25" s="0" t="n">
        <v>54</v>
      </c>
      <c r="K25" s="0" t="n">
        <v>38</v>
      </c>
      <c r="M25" s="0" t="n">
        <f aca="false">B25-$T$5</f>
        <v>-18.3333333333333</v>
      </c>
      <c r="N25" s="0" t="n">
        <f aca="false">M25*M25</f>
        <v>336.111111111111</v>
      </c>
      <c r="O25" s="0" t="n">
        <f aca="false">50+10*(B25-$T$5)/$T$7</f>
        <v>40.3681549444567</v>
      </c>
    </row>
    <row collapsed="false" customFormat="false" customHeight="false" hidden="false" ht="12.05" outlineLevel="0" r="26">
      <c r="A26" s="0" t="n">
        <v>23</v>
      </c>
      <c r="B26" s="0" t="n">
        <v>56</v>
      </c>
      <c r="C26" s="0" t="n">
        <v>77</v>
      </c>
      <c r="D26" s="0" t="n">
        <v>81</v>
      </c>
      <c r="E26" s="0" t="n">
        <v>79</v>
      </c>
      <c r="F26" s="0" t="n">
        <v>91</v>
      </c>
      <c r="G26" s="0" t="n">
        <v>63</v>
      </c>
      <c r="K26" s="0" t="n">
        <v>70</v>
      </c>
      <c r="M26" s="0" t="n">
        <f aca="false">B26-$T$5</f>
        <v>-0.333333333333336</v>
      </c>
      <c r="N26" s="0" t="n">
        <f aca="false">M26*M26</f>
        <v>0.111111111111113</v>
      </c>
      <c r="O26" s="0" t="n">
        <f aca="false">50+10*(B26-$T$5)/$T$7</f>
        <v>49.8248755444447</v>
      </c>
    </row>
    <row collapsed="false" customFormat="false" customHeight="false" hidden="false" ht="12.05" outlineLevel="0" r="27">
      <c r="A27" s="0" t="n">
        <v>24</v>
      </c>
      <c r="B27" s="0" t="n">
        <v>69</v>
      </c>
      <c r="C27" s="0" t="n">
        <v>60</v>
      </c>
      <c r="D27" s="0" t="n">
        <v>50</v>
      </c>
      <c r="E27" s="0" t="n">
        <v>47</v>
      </c>
      <c r="F27" s="0" t="n">
        <v>78</v>
      </c>
      <c r="G27" s="0" t="n">
        <v>86</v>
      </c>
      <c r="K27" s="0" t="n">
        <v>77</v>
      </c>
      <c r="M27" s="0" t="n">
        <f aca="false">B27-$T$5</f>
        <v>12.6666666666667</v>
      </c>
      <c r="N27" s="0" t="n">
        <f aca="false">M27*M27</f>
        <v>160.444444444444</v>
      </c>
      <c r="O27" s="0" t="n">
        <f aca="false">50+10*(B27-$T$5)/$T$7</f>
        <v>56.6547293111026</v>
      </c>
    </row>
    <row collapsed="false" customFormat="false" customHeight="false" hidden="false" ht="12.05" outlineLevel="0" r="28">
      <c r="A28" s="0" t="n">
        <v>25</v>
      </c>
      <c r="B28" s="0" t="n">
        <v>50</v>
      </c>
      <c r="C28" s="0" t="n">
        <v>46</v>
      </c>
      <c r="D28" s="0" t="n">
        <v>60</v>
      </c>
      <c r="E28" s="0" t="n">
        <v>51</v>
      </c>
      <c r="F28" s="0" t="n">
        <v>60</v>
      </c>
      <c r="G28" s="0" t="n">
        <v>65</v>
      </c>
      <c r="K28" s="0" t="n">
        <v>54</v>
      </c>
      <c r="M28" s="0" t="n">
        <f aca="false">B28-$T$5</f>
        <v>-6.33333333333334</v>
      </c>
      <c r="N28" s="0" t="n">
        <f aca="false">M28*M28</f>
        <v>40.1111111111111</v>
      </c>
      <c r="O28" s="0" t="n">
        <f aca="false">50+10*(B28-$T$5)/$T$7</f>
        <v>46.6726353444487</v>
      </c>
    </row>
    <row collapsed="false" customFormat="false" customHeight="false" hidden="false" ht="12.05" outlineLevel="0" r="29">
      <c r="A29" s="0" t="n">
        <v>26</v>
      </c>
      <c r="B29" s="0" t="n">
        <v>79</v>
      </c>
      <c r="C29" s="0" t="n">
        <v>79</v>
      </c>
      <c r="D29" s="0" t="n">
        <v>70</v>
      </c>
      <c r="E29" s="0" t="n">
        <v>67</v>
      </c>
      <c r="F29" s="0" t="n">
        <v>96</v>
      </c>
      <c r="G29" s="0" t="n">
        <v>74</v>
      </c>
      <c r="K29" s="0" t="n">
        <v>51</v>
      </c>
      <c r="M29" s="0" t="n">
        <f aca="false">B29-$T$5</f>
        <v>22.6666666666667</v>
      </c>
      <c r="N29" s="0" t="n">
        <f aca="false">M29*M29</f>
        <v>513.777777777778</v>
      </c>
      <c r="O29" s="0" t="n">
        <f aca="false">50+10*(B29-$T$5)/$T$7</f>
        <v>61.9084629777626</v>
      </c>
    </row>
    <row collapsed="false" customFormat="false" customHeight="false" hidden="false" ht="12.05" outlineLevel="0" r="30">
      <c r="A30" s="0" t="n">
        <v>26</v>
      </c>
      <c r="B30" s="0" t="n">
        <v>56</v>
      </c>
      <c r="C30" s="0" t="n">
        <v>48</v>
      </c>
      <c r="D30" s="0" t="n">
        <v>63</v>
      </c>
      <c r="E30" s="0" t="n">
        <v>55</v>
      </c>
      <c r="F30" s="0" t="n">
        <v>47</v>
      </c>
      <c r="G30" s="0" t="n">
        <v>84</v>
      </c>
      <c r="K30" s="0" t="n">
        <v>71</v>
      </c>
      <c r="M30" s="0" t="n">
        <f aca="false">B30-$T$5</f>
        <v>-0.333333333333336</v>
      </c>
      <c r="N30" s="0" t="n">
        <f aca="false">M30*M30</f>
        <v>0.111111111111113</v>
      </c>
      <c r="O30" s="0" t="n">
        <f aca="false">50+10*(B30-$T$5)/$T$7</f>
        <v>49.8248755444447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&amp;C&amp;"TakaoPMincho,標準"&amp;12&amp;A</oddHeader>
    <oddFooter>&amp;C&amp;"TakaoPMincho,標準"&amp;12ページ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LibreOffice/3.3$Linux LibreOffice_project/330m19$Build-401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