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40701\"/>
    </mc:Choice>
  </mc:AlternateContent>
  <bookViews>
    <workbookView xWindow="600" yWindow="30" windowWidth="19395" windowHeight="8055" firstSheet="1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52511"/>
</workbook>
</file>

<file path=xl/calcChain.xml><?xml version="1.0" encoding="utf-8"?>
<calcChain xmlns="http://schemas.openxmlformats.org/spreadsheetml/2006/main">
  <c r="D23" i="9" l="1"/>
  <c r="D24" i="9"/>
  <c r="D25" i="9" s="1"/>
  <c r="D26" i="9" s="1"/>
  <c r="D27" i="9" s="1"/>
  <c r="D22" i="9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E24" i="9" l="1"/>
  <c r="A6" i="9"/>
  <c r="A7" i="9" s="1"/>
  <c r="A8" i="9" s="1"/>
  <c r="A9" i="9" s="1"/>
  <c r="A10" i="9" s="1"/>
  <c r="A11" i="9" s="1"/>
  <c r="A12" i="9" s="1"/>
  <c r="A13" i="9" s="1"/>
  <c r="A14" i="9" s="1"/>
  <c r="A15" i="9" s="1"/>
  <c r="A5" i="9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F7" i="8" l="1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H21" i="5"/>
  <c r="I20" i="5"/>
  <c r="G20" i="5"/>
  <c r="G20" i="5" a="1"/>
  <c r="H22" i="5" s="1"/>
  <c r="G13" i="5" a="1"/>
  <c r="H15" i="5" s="1"/>
  <c r="C13" i="5" a="1"/>
  <c r="D15" i="5" s="1"/>
  <c r="G6" i="5" a="1"/>
  <c r="G6" i="5" s="1"/>
  <c r="C6" i="5" a="1"/>
  <c r="C6" i="5" s="1"/>
  <c r="D6" i="5"/>
  <c r="E7" i="5"/>
  <c r="D8" i="5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G9" i="4" s="1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S7" i="5" l="1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AO6" i="5" s="1" a="1"/>
  <c r="AO6" i="5" s="1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K6" i="5" l="1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K20" i="5"/>
  <c r="L20" i="5"/>
  <c r="K22" i="5"/>
  <c r="L22" i="5"/>
  <c r="L21" i="5"/>
  <c r="K6" i="5"/>
  <c r="K7" i="5"/>
  <c r="M7" i="5"/>
  <c r="K8" i="5"/>
  <c r="M6" i="5"/>
  <c r="AO8" i="5"/>
  <c r="D10" i="7"/>
  <c r="E10" i="7" s="1"/>
  <c r="C11" i="7"/>
  <c r="L35" i="5"/>
  <c r="K35" i="5"/>
  <c r="L28" i="5" a="1"/>
  <c r="L28" i="5" s="1"/>
  <c r="L36" i="5"/>
  <c r="K36" i="5"/>
  <c r="M35" i="5"/>
  <c r="M36" i="5"/>
  <c r="K13" i="5" a="1"/>
  <c r="M34" i="5"/>
  <c r="L34" i="5"/>
  <c r="AO7" i="5"/>
  <c r="AK6" i="5"/>
  <c r="AO12" i="5" a="1"/>
  <c r="L43" i="5"/>
  <c r="C56" i="3"/>
  <c r="C57" i="3" s="1"/>
  <c r="L42" i="5" l="1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<sst xmlns="http://schemas.openxmlformats.org/spreadsheetml/2006/main" count="211" uniqueCount="136">
  <si>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</si>
  <si>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</si>
  <si>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</si>
  <si>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</si>
  <si>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</si>
  <si>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</si>
  <si>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</si>
  <si>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</si>
  <si>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</si>
  <si>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</si>
  <si>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</si>
  <si>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</si>
  <si>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</si>
  <si>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</si>
  <si>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</si>
  <si>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</si>
  <si>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</si>
  <si>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</si>
  <si>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</si>
  <si>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</si>
  <si>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</si>
  <si>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</si>
  <si>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</si>
  <si>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</si>
  <si>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</si>
  <si>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</si>
  <si>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</si>
  <si>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</si>
  <si>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</si>
  <si>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</si>
  <si>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</si>
  <si>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</si>
  <si>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</si>
  <si>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</si>
  <si>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</si>
  <si>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</si>
  <si>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</si>
  <si>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</si>
  <si>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</si>
  <si>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</si>
  <si>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</si>
  <si>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</si>
  <si>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</si>
  <si>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</si>
  <si>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</si>
  <si>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</si>
  <si>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</si>
  <si>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</si>
  <si>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</si>
  <si>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</si>
  <si>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</si>
  <si>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課題５</t>
    <rPh sb="0" eb="2">
      <t>カダイ</t>
    </rPh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</si>
  <si>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</si>
  <si>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</si>
  <si>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</si>
  <si>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</si>
  <si>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</si>
  <si>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</si>
  <si>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</si>
  <si>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</si>
  <si>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</si>
  <si>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</si>
  <si>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</si>
  <si>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</si>
  <si>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</si>
  <si>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</si>
  <si>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</si>
  <si>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</si>
  <si>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</si>
  <si>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</si>
  <si>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</si>
  <si>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</si>
  <si>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</si>
  <si>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</si>
  <si>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</si>
  <si>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</si>
  <si>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</si>
  <si>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</si>
  <si>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</si>
  <si>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</si>
  <si>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</si>
  <si>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</si>
  <si>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</si>
  <si>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</si>
  <si>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</si>
  <si>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</si>
  <si>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</si>
  <si>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</si>
  <si>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</si>
  <si>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</si>
  <si>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</si>
  <si>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</si>
  <si>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</si>
  <si>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</si>
  <si>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</si>
  <si>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</si>
  <si>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</si>
  <si>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</si>
  <si>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</si>
  <si>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</si>
  <si>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</si>
  <si>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</si>
  <si>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</si>
  <si>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</si>
  <si>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</si>
  <si>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</si>
  <si>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</si>
  <si>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</si>
  <si>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</si>
  <si>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</si>
  <si>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</si>
  <si>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</si>
  <si>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</si>
  <si>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</si>
  <si>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</si>
  <si>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</si>
  <si>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</si>
  <si>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</si>
  <si>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</si>
  <si>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</si>
  <si>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</si>
  <si>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</si>
  <si>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</si>
  <si>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</si>
  <si>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</si>
  <si>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</si>
  <si>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</si>
  <si>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</si>
  <si>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</si>
  <si>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</si>
  <si>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</si>
  <si>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</si>
  <si>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</si>
  <si>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</si>
  <si>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</si>
  <si>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7月の文房具の売上</t>
    <rPh sb="1" eb="2">
      <t>ガツ</t>
    </rPh>
    <rPh sb="3" eb="6">
      <t>ブンボウグ</t>
    </rPh>
    <rPh sb="7" eb="9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</si>
</sst>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3" sqref="A3"/>
    </sheetView>
  </sheetViews>
  <sheetFormatPr defaultRowHeight="13.5" x14ac:dyDescent="0.15"/>
  <cols>
    <col min="1" max="1" width="14.625" bestFit="1" customWidth="1"/>
    <col min="10" max="10" width="9.375" customWidth="1"/>
  </cols>
  <sheetData>
    <row r="1" spans="1:15" x14ac:dyDescent="0.15">
      <c r="C1" t="s">
        <v>135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v>41821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v>41822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8" sqref="A8"/>
    </sheetView>
  </sheetViews>
  <sheetFormatPr defaultRowHeight="13.5" x14ac:dyDescent="0.15"/>
  <cols>
    <col min="1" max="1" width="14.625" bestFit="1" customWidth="1"/>
  </cols>
  <sheetData>
    <row r="1" spans="1:11" x14ac:dyDescent="0.15">
      <c r="C1" t="s">
        <v>135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v>41821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v>41822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K6" sqref="K6:K15"/>
    </sheetView>
  </sheetViews>
  <sheetFormatPr defaultRowHeight="13.5" x14ac:dyDescent="0.15"/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F3" sqref="F3"/>
    </sheetView>
  </sheetViews>
  <sheetFormatPr defaultRowHeight="13.5" x14ac:dyDescent="0.15"/>
  <cols>
    <col min="4" max="4" width="14.625" bestFit="1" customWidth="1"/>
    <col min="5" max="5" width="14.25" customWidth="1"/>
    <col min="6" max="6" width="14" customWidth="1"/>
  </cols>
  <sheetData>
    <row r="2" spans="2:20" x14ac:dyDescent="0.15">
      <c r="B2" t="s">
        <v>0</v>
      </c>
      <c r="D2" s="1">
        <v>41821</v>
      </c>
      <c r="F2" s="1">
        <v>41822</v>
      </c>
    </row>
    <row r="3" spans="2:20" x14ac:dyDescent="0.15">
      <c r="C3" t="s">
        <v>55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1"/>
  <sheetViews>
    <sheetView workbookViewId="0">
      <selection activeCell="P3" sqref="P3"/>
    </sheetView>
  </sheetViews>
  <sheetFormatPr defaultRowHeight="13.5" x14ac:dyDescent="0.15"/>
  <cols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51</v>
      </c>
      <c r="Q3" t="s">
        <v>68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71</v>
      </c>
      <c r="R5" t="s">
        <v>69</v>
      </c>
      <c r="U5" t="s">
        <v>70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56</v>
      </c>
      <c r="P11" t="s">
        <v>72</v>
      </c>
      <c r="R11" t="s">
        <v>69</v>
      </c>
      <c r="U11" t="s">
        <v>70</v>
      </c>
    </row>
    <row r="12" spans="2:41" x14ac:dyDescent="0.15">
      <c r="D12" t="s">
        <v>48</v>
      </c>
      <c r="H12" t="s">
        <v>49</v>
      </c>
      <c r="L12" t="s">
        <v>57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59</v>
      </c>
      <c r="Z18" s="3"/>
      <c r="AA18" s="3"/>
      <c r="AB18" s="3"/>
    </row>
    <row r="19" spans="2:28" x14ac:dyDescent="0.15">
      <c r="D19" t="s">
        <v>58</v>
      </c>
      <c r="H19" t="s">
        <v>48</v>
      </c>
      <c r="L19" t="s">
        <v>60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61</v>
      </c>
    </row>
    <row r="26" spans="2:28" x14ac:dyDescent="0.15">
      <c r="D26" t="s">
        <v>48</v>
      </c>
      <c r="L26" t="s">
        <v>62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63</v>
      </c>
    </row>
    <row r="33" spans="2:28" x14ac:dyDescent="0.15">
      <c r="D33" t="s">
        <v>48</v>
      </c>
      <c r="L33" t="s">
        <v>64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65</v>
      </c>
    </row>
    <row r="40" spans="2:28" x14ac:dyDescent="0.15">
      <c r="D40" t="s">
        <v>48</v>
      </c>
      <c r="H40" t="s">
        <v>66</v>
      </c>
      <c r="L40" t="s">
        <v>67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/>
  </sheetViews>
  <sheetFormatPr defaultRowHeight="13.5" x14ac:dyDescent="0.15"/>
  <sheetData>
    <row r="2" spans="1:5" x14ac:dyDescent="0.15">
      <c r="E2" t="s">
        <v>52</v>
      </c>
    </row>
    <row r="5" spans="1:5" x14ac:dyDescent="0.15">
      <c r="A5" t="s">
        <v>53</v>
      </c>
      <c r="B5">
        <v>2</v>
      </c>
      <c r="D5" t="s">
        <v>14</v>
      </c>
      <c r="E5" t="s">
        <v>54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6" sqref="H6"/>
    </sheetView>
  </sheetViews>
  <sheetFormatPr defaultRowHeight="13.5" x14ac:dyDescent="0.15"/>
  <sheetData>
    <row r="3" spans="2:9" x14ac:dyDescent="0.15">
      <c r="B3" t="s">
        <v>73</v>
      </c>
      <c r="H3" t="s">
        <v>80</v>
      </c>
      <c r="I3" t="s">
        <v>81</v>
      </c>
    </row>
    <row r="5" spans="2:9" x14ac:dyDescent="0.15">
      <c r="B5" t="s">
        <v>74</v>
      </c>
      <c r="C5" t="s">
        <v>75</v>
      </c>
    </row>
    <row r="6" spans="2:9" x14ac:dyDescent="0.15">
      <c r="B6">
        <v>100000</v>
      </c>
      <c r="C6">
        <v>0.05</v>
      </c>
    </row>
    <row r="8" spans="2:9" x14ac:dyDescent="0.15">
      <c r="B8" t="s">
        <v>76</v>
      </c>
      <c r="C8" t="s">
        <v>77</v>
      </c>
      <c r="D8" t="s">
        <v>78</v>
      </c>
      <c r="E8" t="s">
        <v>79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2" workbookViewId="0">
      <selection activeCell="E26" sqref="E26"/>
    </sheetView>
  </sheetViews>
  <sheetFormatPr defaultRowHeight="13.5" x14ac:dyDescent="0.15"/>
  <sheetData>
    <row r="1" spans="1:16" x14ac:dyDescent="0.15">
      <c r="A1" t="s">
        <v>82</v>
      </c>
    </row>
    <row r="2" spans="1:16" x14ac:dyDescent="0.15">
      <c r="B2" t="s">
        <v>83</v>
      </c>
      <c r="K2" t="s">
        <v>119</v>
      </c>
      <c r="L2" t="s">
        <v>128</v>
      </c>
      <c r="M2" t="s">
        <v>120</v>
      </c>
      <c r="O2" t="s">
        <v>118</v>
      </c>
    </row>
    <row r="3" spans="1:16" x14ac:dyDescent="0.15">
      <c r="C3" t="s">
        <v>89</v>
      </c>
      <c r="K3">
        <f ca="1">TRUNC(RAND()*10)</f>
        <v>8</v>
      </c>
      <c r="L3" t="str">
        <f ca="1">IF(K3&gt;5,"合格","不合格")</f>
        <v>合格</v>
      </c>
      <c r="M3" t="str">
        <f ca="1">VLOOKUP(K3,$O$4:$P$14,2)</f>
        <v>A</v>
      </c>
      <c r="O3" t="s">
        <v>120</v>
      </c>
      <c r="P3" t="s">
        <v>121</v>
      </c>
    </row>
    <row r="4" spans="1:16" x14ac:dyDescent="0.15">
      <c r="D4" t="s">
        <v>84</v>
      </c>
      <c r="F4">
        <v>30</v>
      </c>
      <c r="K4">
        <f t="shared" ref="K4:K18" ca="1" si="0">TRUNC(RAND()*10)</f>
        <v>2</v>
      </c>
      <c r="L4" t="str">
        <f t="shared" ref="L4:L18" ca="1" si="1">IF(K4&gt;5,"合格","不合格")</f>
        <v>不合格</v>
      </c>
      <c r="M4" t="str">
        <f t="shared" ref="M4:M18" ca="1" si="2">VLOOKUP(K4,$O$4:$P$14,2)</f>
        <v>D</v>
      </c>
      <c r="O4">
        <v>0</v>
      </c>
      <c r="P4" t="s">
        <v>126</v>
      </c>
    </row>
    <row r="5" spans="1:16" x14ac:dyDescent="0.15">
      <c r="D5" t="s">
        <v>85</v>
      </c>
      <c r="E5" t="s">
        <v>94</v>
      </c>
      <c r="F5">
        <f>F4/180*PI()</f>
        <v>0.52359877559829882</v>
      </c>
      <c r="K5">
        <f t="shared" ca="1" si="0"/>
        <v>9</v>
      </c>
      <c r="L5" t="str">
        <f t="shared" ca="1" si="1"/>
        <v>合格</v>
      </c>
      <c r="M5" t="str">
        <f t="shared" ca="1" si="2"/>
        <v>S</v>
      </c>
      <c r="O5">
        <f>1+O4</f>
        <v>1</v>
      </c>
      <c r="P5" t="s">
        <v>126</v>
      </c>
    </row>
    <row r="6" spans="1:16" x14ac:dyDescent="0.15">
      <c r="D6" t="s">
        <v>86</v>
      </c>
      <c r="E6" t="s">
        <v>93</v>
      </c>
      <c r="F6">
        <f>SIN(F5)</f>
        <v>0.49999999999999994</v>
      </c>
      <c r="H6">
        <f>1/2</f>
        <v>0.5</v>
      </c>
      <c r="K6">
        <f t="shared" ca="1" si="0"/>
        <v>6</v>
      </c>
      <c r="L6" t="str">
        <f t="shared" ca="1" si="1"/>
        <v>合格</v>
      </c>
      <c r="M6" t="str">
        <f t="shared" ca="1" si="2"/>
        <v>C</v>
      </c>
      <c r="O6">
        <f t="shared" ref="O6:O14" si="3">1+O5</f>
        <v>2</v>
      </c>
      <c r="P6" t="s">
        <v>126</v>
      </c>
    </row>
    <row r="7" spans="1:16" x14ac:dyDescent="0.15">
      <c r="D7" t="s">
        <v>87</v>
      </c>
      <c r="E7" t="s">
        <v>92</v>
      </c>
      <c r="F7">
        <f>COS(F5)</f>
        <v>0.86602540378443871</v>
      </c>
      <c r="H7">
        <f>SQRT(3)/2</f>
        <v>0.8660254037844386</v>
      </c>
      <c r="K7">
        <f t="shared" ca="1" si="0"/>
        <v>9</v>
      </c>
      <c r="L7" t="str">
        <f t="shared" ca="1" si="1"/>
        <v>合格</v>
      </c>
      <c r="M7" t="str">
        <f t="shared" ca="1" si="2"/>
        <v>S</v>
      </c>
      <c r="O7">
        <f t="shared" si="3"/>
        <v>3</v>
      </c>
      <c r="P7" t="s">
        <v>126</v>
      </c>
    </row>
    <row r="8" spans="1:16" x14ac:dyDescent="0.15">
      <c r="D8" t="s">
        <v>88</v>
      </c>
      <c r="E8" t="s">
        <v>91</v>
      </c>
      <c r="F8">
        <f>TAN(F5)</f>
        <v>0.57735026918962573</v>
      </c>
      <c r="H8">
        <f>1/SQRT(3)</f>
        <v>0.57735026918962584</v>
      </c>
      <c r="K8">
        <f t="shared" ca="1" si="0"/>
        <v>4</v>
      </c>
      <c r="L8" t="str">
        <f t="shared" ca="1" si="1"/>
        <v>不合格</v>
      </c>
      <c r="M8" t="str">
        <f t="shared" ca="1" si="2"/>
        <v>D</v>
      </c>
      <c r="O8">
        <f t="shared" si="3"/>
        <v>4</v>
      </c>
      <c r="P8" t="s">
        <v>126</v>
      </c>
    </row>
    <row r="9" spans="1:16" x14ac:dyDescent="0.15">
      <c r="K9">
        <f t="shared" ca="1" si="0"/>
        <v>0</v>
      </c>
      <c r="L9" t="str">
        <f t="shared" ca="1" si="1"/>
        <v>不合格</v>
      </c>
      <c r="M9" t="str">
        <f t="shared" ca="1" si="2"/>
        <v>D</v>
      </c>
      <c r="O9">
        <f t="shared" si="3"/>
        <v>5</v>
      </c>
      <c r="P9" t="s">
        <v>127</v>
      </c>
    </row>
    <row r="10" spans="1:16" x14ac:dyDescent="0.15">
      <c r="C10" t="s">
        <v>90</v>
      </c>
      <c r="E10" t="s">
        <v>97</v>
      </c>
      <c r="F10">
        <v>2</v>
      </c>
      <c r="K10">
        <f t="shared" ca="1" si="0"/>
        <v>2</v>
      </c>
      <c r="L10" t="str">
        <f t="shared" ca="1" si="1"/>
        <v>不合格</v>
      </c>
      <c r="M10" t="str">
        <f t="shared" ca="1" si="2"/>
        <v>D</v>
      </c>
      <c r="O10">
        <f t="shared" si="3"/>
        <v>6</v>
      </c>
      <c r="P10" t="s">
        <v>125</v>
      </c>
    </row>
    <row r="11" spans="1:16" x14ac:dyDescent="0.15">
      <c r="D11" t="s">
        <v>90</v>
      </c>
      <c r="E11" t="s">
        <v>95</v>
      </c>
      <c r="F11">
        <f>EXP(F10)</f>
        <v>7.3890560989306504</v>
      </c>
      <c r="G11">
        <f>EXP(F12)</f>
        <v>2</v>
      </c>
      <c r="K11">
        <f t="shared" ca="1" si="0"/>
        <v>0</v>
      </c>
      <c r="L11" t="str">
        <f t="shared" ca="1" si="1"/>
        <v>不合格</v>
      </c>
      <c r="M11" t="str">
        <f t="shared" ca="1" si="2"/>
        <v>D</v>
      </c>
      <c r="O11">
        <f t="shared" si="3"/>
        <v>7</v>
      </c>
      <c r="P11" t="s">
        <v>124</v>
      </c>
    </row>
    <row r="12" spans="1:16" x14ac:dyDescent="0.15">
      <c r="D12" t="s">
        <v>96</v>
      </c>
      <c r="E12" t="s">
        <v>98</v>
      </c>
      <c r="F12">
        <f>LN(F10)</f>
        <v>0.69314718055994529</v>
      </c>
      <c r="G12">
        <f>LN(F11)</f>
        <v>2</v>
      </c>
      <c r="K12">
        <f t="shared" ca="1" si="0"/>
        <v>7</v>
      </c>
      <c r="L12" t="str">
        <f t="shared" ca="1" si="1"/>
        <v>合格</v>
      </c>
      <c r="M12" t="str">
        <f t="shared" ca="1" si="2"/>
        <v>B</v>
      </c>
      <c r="O12">
        <f t="shared" si="3"/>
        <v>8</v>
      </c>
      <c r="P12" t="s">
        <v>123</v>
      </c>
    </row>
    <row r="13" spans="1:16" x14ac:dyDescent="0.15">
      <c r="K13">
        <f t="shared" ca="1" si="0"/>
        <v>8</v>
      </c>
      <c r="L13" t="str">
        <f t="shared" ca="1" si="1"/>
        <v>合格</v>
      </c>
      <c r="M13" t="str">
        <f t="shared" ca="1" si="2"/>
        <v>A</v>
      </c>
      <c r="O13">
        <f t="shared" si="3"/>
        <v>9</v>
      </c>
      <c r="P13" t="s">
        <v>122</v>
      </c>
    </row>
    <row r="14" spans="1:16" x14ac:dyDescent="0.15">
      <c r="C14" t="s">
        <v>99</v>
      </c>
      <c r="E14" t="s">
        <v>97</v>
      </c>
      <c r="F14">
        <v>3</v>
      </c>
      <c r="K14">
        <f t="shared" ca="1" si="0"/>
        <v>6</v>
      </c>
      <c r="L14" t="str">
        <f t="shared" ca="1" si="1"/>
        <v>合格</v>
      </c>
      <c r="M14" t="str">
        <f t="shared" ca="1" si="2"/>
        <v>C</v>
      </c>
      <c r="O14">
        <f t="shared" si="3"/>
        <v>10</v>
      </c>
      <c r="P14" t="s">
        <v>122</v>
      </c>
    </row>
    <row r="15" spans="1:16" x14ac:dyDescent="0.15">
      <c r="D15" t="s">
        <v>99</v>
      </c>
      <c r="E15" t="s">
        <v>100</v>
      </c>
      <c r="F15">
        <f>SQRT(F14)</f>
        <v>1.7320508075688772</v>
      </c>
      <c r="G15">
        <f>F15*F15</f>
        <v>2.9999999999999996</v>
      </c>
      <c r="K15">
        <f t="shared" ca="1" si="0"/>
        <v>0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6</v>
      </c>
      <c r="L16" t="str">
        <f t="shared" ca="1" si="1"/>
        <v>合格</v>
      </c>
      <c r="M16" t="str">
        <f t="shared" ca="1" si="2"/>
        <v>C</v>
      </c>
    </row>
    <row r="17" spans="3:13" x14ac:dyDescent="0.15">
      <c r="C17" t="s">
        <v>101</v>
      </c>
      <c r="K17">
        <f t="shared" ca="1" si="0"/>
        <v>5</v>
      </c>
      <c r="L17" t="str">
        <f t="shared" ca="1" si="1"/>
        <v>不合格</v>
      </c>
      <c r="M17" t="str">
        <f t="shared" ca="1" si="2"/>
        <v>D</v>
      </c>
    </row>
    <row r="18" spans="3:13" x14ac:dyDescent="0.15">
      <c r="D18" t="s">
        <v>102</v>
      </c>
      <c r="E18" t="s">
        <v>103</v>
      </c>
      <c r="F18">
        <f ca="1">SUM(K3:K18)</f>
        <v>81</v>
      </c>
      <c r="K18">
        <f t="shared" ca="1" si="0"/>
        <v>9</v>
      </c>
      <c r="L18" t="str">
        <f t="shared" ca="1" si="1"/>
        <v>合格</v>
      </c>
      <c r="M18" t="str">
        <f t="shared" ca="1" si="2"/>
        <v>S</v>
      </c>
    </row>
    <row r="19" spans="3:13" x14ac:dyDescent="0.15">
      <c r="D19" t="s">
        <v>104</v>
      </c>
      <c r="E19" t="s">
        <v>105</v>
      </c>
      <c r="F19">
        <f ca="1">COUNT(K3:K18)</f>
        <v>16</v>
      </c>
    </row>
    <row r="20" spans="3:13" x14ac:dyDescent="0.15">
      <c r="D20" t="s">
        <v>106</v>
      </c>
      <c r="E20" t="s">
        <v>107</v>
      </c>
      <c r="F20">
        <f ca="1">AVERAGE(K3:K18)</f>
        <v>5.0625</v>
      </c>
      <c r="G20">
        <f ca="1">F18/F19</f>
        <v>5.0625</v>
      </c>
    </row>
    <row r="21" spans="3:13" x14ac:dyDescent="0.15">
      <c r="D21" t="s">
        <v>108</v>
      </c>
      <c r="E21" t="s">
        <v>109</v>
      </c>
      <c r="F21">
        <f ca="1">MEDIAN(K3:K18)</f>
        <v>6</v>
      </c>
    </row>
    <row r="22" spans="3:13" ht="14.25" x14ac:dyDescent="0.15">
      <c r="D22" s="17" t="s">
        <v>110</v>
      </c>
      <c r="E22" t="s">
        <v>111</v>
      </c>
      <c r="F22">
        <f ca="1">MODE(K3:K18)</f>
        <v>9</v>
      </c>
    </row>
    <row r="23" spans="3:13" x14ac:dyDescent="0.15">
      <c r="J23" s="16"/>
    </row>
    <row r="24" spans="3:13" x14ac:dyDescent="0.15">
      <c r="C24" t="s">
        <v>112</v>
      </c>
      <c r="F24" t="s">
        <v>117</v>
      </c>
    </row>
    <row r="25" spans="3:13" x14ac:dyDescent="0.15">
      <c r="D25" t="s">
        <v>112</v>
      </c>
      <c r="E25" t="s">
        <v>115</v>
      </c>
    </row>
    <row r="26" spans="3:13" x14ac:dyDescent="0.15">
      <c r="D26" t="s">
        <v>113</v>
      </c>
      <c r="E26" t="s">
        <v>114</v>
      </c>
      <c r="F26">
        <f ca="1">COUNTIF(K3:K18,"&gt;=5")</f>
        <v>10</v>
      </c>
    </row>
    <row r="27" spans="3:13" x14ac:dyDescent="0.15">
      <c r="D27" t="s">
        <v>102</v>
      </c>
      <c r="E27" t="s">
        <v>116</v>
      </c>
      <c r="F27">
        <f ca="1">SUMIF(K3:K18,"&gt;=5")</f>
        <v>73</v>
      </c>
    </row>
    <row r="28" spans="3:13" x14ac:dyDescent="0.15">
      <c r="D28" t="s">
        <v>129</v>
      </c>
      <c r="E28" t="s">
        <v>130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workbookViewId="0">
      <selection activeCell="F19" sqref="F19"/>
    </sheetView>
  </sheetViews>
  <sheetFormatPr defaultRowHeight="13.5" x14ac:dyDescent="0.15"/>
  <sheetData>
    <row r="1" spans="1:13" x14ac:dyDescent="0.15">
      <c r="F1" t="s">
        <v>131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132</v>
      </c>
      <c r="F18" t="s">
        <v>134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133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2014-07-01T00:44:58Z</dcterms:modified>
</cp:coreProperties>
</file>