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r\tex\20151215\"/>
    </mc:Choice>
  </mc:AlternateContent>
  <bookViews>
    <workbookView xWindow="600" yWindow="30" windowWidth="19395" windowHeight="805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calcPr calcId="152511"/>
</workbook>
</file>

<file path=xl/calcChain.xml><?xml version="1.0" encoding="utf-8"?>
<calcChain xmlns="http://schemas.openxmlformats.org/spreadsheetml/2006/main">
  <c r="D23" i="9" l="1"/>
  <c r="D24" i="9"/>
  <c r="D25" i="9" s="1"/>
  <c r="D26" i="9" s="1"/>
  <c r="D27" i="9" s="1"/>
  <c r="D22" i="9"/>
  <c r="E23" i="9" s="1"/>
  <c r="F24" i="9" s="1"/>
  <c r="G25" i="9" s="1"/>
  <c r="H26" i="9" s="1"/>
  <c r="I27" i="9" s="1"/>
  <c r="C20" i="9"/>
  <c r="D20" i="9" s="1"/>
  <c r="E20" i="9" s="1"/>
  <c r="F20" i="9" s="1"/>
  <c r="G20" i="9" s="1"/>
  <c r="H20" i="9" s="1"/>
  <c r="I20" i="9" s="1"/>
  <c r="B21" i="9"/>
  <c r="B22" i="9" s="1"/>
  <c r="B23" i="9" s="1"/>
  <c r="B24" i="9" s="1"/>
  <c r="B25" i="9" s="1"/>
  <c r="B26" i="9" s="1"/>
  <c r="B27" i="9" s="1"/>
  <c r="E24" i="9" l="1"/>
  <c r="A6" i="9"/>
  <c r="A7" i="9" s="1"/>
  <c r="A8" i="9" s="1"/>
  <c r="A9" i="9" s="1"/>
  <c r="A10" i="9" s="1"/>
  <c r="A11" i="9" s="1"/>
  <c r="A12" i="9" s="1"/>
  <c r="A13" i="9" s="1"/>
  <c r="A14" i="9" s="1"/>
  <c r="A15" i="9" s="1"/>
  <c r="A5" i="9"/>
  <c r="C4" i="9"/>
  <c r="D4" i="9" s="1"/>
  <c r="E4" i="9" s="1"/>
  <c r="F4" i="9" s="1"/>
  <c r="G4" i="9" s="1"/>
  <c r="H4" i="9" s="1"/>
  <c r="I4" i="9" s="1"/>
  <c r="J4" i="9" s="1"/>
  <c r="K4" i="9" s="1"/>
  <c r="L4" i="9" s="1"/>
  <c r="M4" i="9" s="1"/>
  <c r="O5" i="8"/>
  <c r="O6" i="8" s="1"/>
  <c r="O7" i="8" s="1"/>
  <c r="O8" i="8" s="1"/>
  <c r="O9" i="8" s="1"/>
  <c r="O10" i="8" s="1"/>
  <c r="O11" i="8" s="1"/>
  <c r="O12" i="8" s="1"/>
  <c r="O13" i="8" s="1"/>
  <c r="O14" i="8" s="1"/>
  <c r="K4" i="8"/>
  <c r="L4" i="8" s="1"/>
  <c r="K5" i="8"/>
  <c r="L5" i="8" s="1"/>
  <c r="K6" i="8"/>
  <c r="L6" i="8" s="1"/>
  <c r="K7" i="8"/>
  <c r="L7" i="8" s="1"/>
  <c r="K8" i="8"/>
  <c r="L8" i="8" s="1"/>
  <c r="K9" i="8"/>
  <c r="L9" i="8" s="1"/>
  <c r="K10" i="8"/>
  <c r="L10" i="8" s="1"/>
  <c r="K11" i="8"/>
  <c r="L11" i="8" s="1"/>
  <c r="K12" i="8"/>
  <c r="L12" i="8" s="1"/>
  <c r="K13" i="8"/>
  <c r="L13" i="8" s="1"/>
  <c r="K14" i="8"/>
  <c r="L14" i="8" s="1"/>
  <c r="K15" i="8"/>
  <c r="L15" i="8" s="1"/>
  <c r="K16" i="8"/>
  <c r="L16" i="8" s="1"/>
  <c r="K17" i="8"/>
  <c r="L17" i="8" s="1"/>
  <c r="K18" i="8"/>
  <c r="L18" i="8" s="1"/>
  <c r="K3" i="8"/>
  <c r="L3" i="8" s="1"/>
  <c r="F15" i="8"/>
  <c r="G15" i="8" s="1"/>
  <c r="F12" i="8"/>
  <c r="G11" i="8" s="1"/>
  <c r="F11" i="8"/>
  <c r="G12" i="8" s="1"/>
  <c r="H8" i="8"/>
  <c r="H6" i="8"/>
  <c r="H7" i="8"/>
  <c r="F5" i="8"/>
  <c r="F6" i="8" s="1"/>
  <c r="F7" i="8" l="1"/>
  <c r="F8" i="8"/>
  <c r="C5" i="9"/>
  <c r="E25" i="9"/>
  <c r="E26" i="9" s="1"/>
  <c r="E27" i="9" s="1"/>
  <c r="F25" i="9"/>
  <c r="M11" i="8"/>
  <c r="M3" i="8"/>
  <c r="M15" i="8"/>
  <c r="M7" i="8"/>
  <c r="M18" i="8"/>
  <c r="M14" i="8"/>
  <c r="M10" i="8"/>
  <c r="M6" i="8"/>
  <c r="M17" i="8"/>
  <c r="M13" i="8"/>
  <c r="M9" i="8"/>
  <c r="M5" i="8"/>
  <c r="M16" i="8"/>
  <c r="M12" i="8"/>
  <c r="M8" i="8"/>
  <c r="M4" i="8"/>
  <c r="F27" i="8"/>
  <c r="F26" i="8"/>
  <c r="F22" i="8"/>
  <c r="F21" i="8"/>
  <c r="F20" i="8"/>
  <c r="F19" i="8"/>
  <c r="F18" i="8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C9" i="7"/>
  <c r="D9" i="7" s="1"/>
  <c r="E9" i="7" s="1"/>
  <c r="U12" i="5" a="1"/>
  <c r="U12" i="5" s="1"/>
  <c r="AM12" i="5" a="1"/>
  <c r="AM12" i="5" s="1"/>
  <c r="Q12" i="5" a="1"/>
  <c r="Q12" i="5" s="1"/>
  <c r="AM6" i="5" a="1"/>
  <c r="AM8" i="5" s="1"/>
  <c r="Q6" i="5" a="1"/>
  <c r="Q6" i="5" s="1"/>
  <c r="H41" i="5" a="1"/>
  <c r="H41" i="5" s="1"/>
  <c r="C41" i="5" a="1"/>
  <c r="D43" i="5" s="1"/>
  <c r="C27" i="5" a="1"/>
  <c r="C27" i="5" s="1"/>
  <c r="C34" i="5" a="1"/>
  <c r="D36" i="5" s="1"/>
  <c r="H21" i="5"/>
  <c r="I20" i="5"/>
  <c r="G20" i="5"/>
  <c r="G20" i="5" a="1"/>
  <c r="H22" i="5" s="1"/>
  <c r="G13" i="5" a="1"/>
  <c r="H15" i="5" s="1"/>
  <c r="C13" i="5" a="1"/>
  <c r="D15" i="5" s="1"/>
  <c r="G6" i="5" a="1"/>
  <c r="G6" i="5" s="1"/>
  <c r="C6" i="5" a="1"/>
  <c r="C6" i="5" s="1"/>
  <c r="D6" i="5"/>
  <c r="E7" i="5"/>
  <c r="D8" i="5"/>
  <c r="D7" i="6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E7" i="6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L5" i="4"/>
  <c r="M5" i="4" s="1"/>
  <c r="N5" i="4" s="1"/>
  <c r="O5" i="4" s="1"/>
  <c r="P5" i="4" s="1"/>
  <c r="Q5" i="4" s="1"/>
  <c r="R5" i="4" s="1"/>
  <c r="S5" i="4" s="1"/>
  <c r="T5" i="4" s="1"/>
  <c r="K6" i="4"/>
  <c r="K7" i="4" s="1"/>
  <c r="K8" i="4" s="1"/>
  <c r="K9" i="4" s="1"/>
  <c r="K10" i="4" s="1"/>
  <c r="K11" i="4" s="1"/>
  <c r="K12" i="4" s="1"/>
  <c r="K13" i="4" s="1"/>
  <c r="K14" i="4" s="1"/>
  <c r="G5" i="4"/>
  <c r="G6" i="4"/>
  <c r="G7" i="4"/>
  <c r="G8" i="4"/>
  <c r="E5" i="4"/>
  <c r="E6" i="4"/>
  <c r="E7" i="4"/>
  <c r="E8" i="4"/>
  <c r="G4" i="4"/>
  <c r="G9" i="4" s="1"/>
  <c r="E4" i="4"/>
  <c r="C51" i="3"/>
  <c r="C52" i="3" s="1"/>
  <c r="C53" i="3" s="1"/>
  <c r="B50" i="3"/>
  <c r="B51" i="3" s="1"/>
  <c r="B52" i="3" s="1"/>
  <c r="B53" i="3" s="1"/>
  <c r="B54" i="3" s="1"/>
  <c r="B55" i="3" s="1"/>
  <c r="B56" i="3" s="1"/>
  <c r="B57" i="3" s="1"/>
  <c r="B58" i="3" s="1"/>
  <c r="J7" i="3"/>
  <c r="J8" i="3" s="1"/>
  <c r="J9" i="3" s="1"/>
  <c r="J10" i="3" s="1"/>
  <c r="J11" i="3" s="1"/>
  <c r="J12" i="3" s="1"/>
  <c r="J13" i="3" s="1"/>
  <c r="J14" i="3" s="1"/>
  <c r="J15" i="3" s="1"/>
  <c r="C34" i="3"/>
  <c r="C35" i="3" s="1"/>
  <c r="C36" i="3" s="1"/>
  <c r="C37" i="3" s="1"/>
  <c r="C38" i="3" s="1"/>
  <c r="C39" i="3" s="1"/>
  <c r="C40" i="3" s="1"/>
  <c r="C41" i="3" s="1"/>
  <c r="C42" i="3" s="1"/>
  <c r="C43" i="3" s="1"/>
  <c r="B35" i="3"/>
  <c r="B36" i="3" s="1"/>
  <c r="B37" i="3" s="1"/>
  <c r="B38" i="3" s="1"/>
  <c r="B39" i="3" s="1"/>
  <c r="B40" i="3" s="1"/>
  <c r="B41" i="3" s="1"/>
  <c r="B42" i="3" s="1"/>
  <c r="B43" i="3" s="1"/>
  <c r="I11" i="1"/>
  <c r="I18" i="1" s="1"/>
  <c r="C19" i="3"/>
  <c r="C20" i="3" s="1"/>
  <c r="C21" i="3" s="1"/>
  <c r="C22" i="3" s="1"/>
  <c r="C23" i="3" s="1"/>
  <c r="C24" i="3" s="1"/>
  <c r="C25" i="3" s="1"/>
  <c r="C26" i="3" s="1"/>
  <c r="C27" i="3" s="1"/>
  <c r="C28" i="3" s="1"/>
  <c r="B20" i="3"/>
  <c r="B21" i="3" s="1"/>
  <c r="B22" i="3" s="1"/>
  <c r="B23" i="3" s="1"/>
  <c r="B24" i="3" s="1"/>
  <c r="B25" i="3" s="1"/>
  <c r="B26" i="3" s="1"/>
  <c r="B27" i="3" s="1"/>
  <c r="B28" i="3" s="1"/>
  <c r="D6" i="3"/>
  <c r="D7" i="3" s="1"/>
  <c r="D8" i="3" s="1"/>
  <c r="D9" i="3" s="1"/>
  <c r="D10" i="3" s="1"/>
  <c r="D11" i="3" s="1"/>
  <c r="D12" i="3" s="1"/>
  <c r="D13" i="3" s="1"/>
  <c r="D14" i="3" s="1"/>
  <c r="C6" i="3"/>
  <c r="C7" i="3" s="1"/>
  <c r="C8" i="3" s="1"/>
  <c r="C9" i="3" s="1"/>
  <c r="C10" i="3" s="1"/>
  <c r="C11" i="3" s="1"/>
  <c r="C12" i="3" s="1"/>
  <c r="C13" i="3" s="1"/>
  <c r="C14" i="3" s="1"/>
  <c r="B6" i="3"/>
  <c r="B7" i="3" s="1"/>
  <c r="B8" i="3" s="1"/>
  <c r="B9" i="3" s="1"/>
  <c r="B10" i="3" s="1"/>
  <c r="B11" i="3" s="1"/>
  <c r="B12" i="3" s="1"/>
  <c r="B13" i="3" s="1"/>
  <c r="B14" i="3" s="1"/>
  <c r="A6" i="3"/>
  <c r="A7" i="3" s="1"/>
  <c r="A8" i="3" s="1"/>
  <c r="A9" i="3" s="1"/>
  <c r="A10" i="3" s="1"/>
  <c r="A11" i="3" s="1"/>
  <c r="A12" i="3" s="1"/>
  <c r="A13" i="3" s="1"/>
  <c r="A14" i="3" s="1"/>
  <c r="E4" i="2"/>
  <c r="E5" i="2"/>
  <c r="E6" i="2"/>
  <c r="E7" i="2"/>
  <c r="E8" i="2"/>
  <c r="E9" i="2"/>
  <c r="E10" i="2"/>
  <c r="E11" i="2"/>
  <c r="E12" i="2"/>
  <c r="E3" i="2"/>
  <c r="F3" i="2" s="1"/>
  <c r="S7" i="5" l="1"/>
  <c r="AM7" i="5"/>
  <c r="Q13" i="5"/>
  <c r="D29" i="5"/>
  <c r="R6" i="5"/>
  <c r="AM6" i="5"/>
  <c r="D5" i="9"/>
  <c r="E5" i="9" s="1"/>
  <c r="F5" i="9" s="1"/>
  <c r="G5" i="9" s="1"/>
  <c r="H5" i="9" s="1"/>
  <c r="I5" i="9" s="1"/>
  <c r="J5" i="9" s="1"/>
  <c r="K5" i="9" s="1"/>
  <c r="L5" i="9" s="1"/>
  <c r="M5" i="9" s="1"/>
  <c r="C6" i="9"/>
  <c r="E28" i="5"/>
  <c r="I22" i="5"/>
  <c r="D27" i="5"/>
  <c r="R8" i="5"/>
  <c r="R14" i="5"/>
  <c r="F26" i="9"/>
  <c r="G26" i="9"/>
  <c r="H27" i="9" s="1"/>
  <c r="G20" i="8"/>
  <c r="F4" i="2"/>
  <c r="F5" i="2" s="1"/>
  <c r="F6" i="2" s="1"/>
  <c r="F7" i="2" s="1"/>
  <c r="F8" i="2" s="1"/>
  <c r="F9" i="2" s="1"/>
  <c r="F10" i="2" s="1"/>
  <c r="F11" i="2" s="1"/>
  <c r="F12" i="2" s="1"/>
  <c r="C10" i="7"/>
  <c r="E13" i="2"/>
  <c r="G7" i="5"/>
  <c r="E9" i="4"/>
  <c r="H6" i="5"/>
  <c r="S13" i="5"/>
  <c r="AM13" i="5"/>
  <c r="H8" i="5"/>
  <c r="C7" i="5"/>
  <c r="I7" i="5"/>
  <c r="G22" i="5"/>
  <c r="C28" i="5"/>
  <c r="H42" i="5"/>
  <c r="Q7" i="5"/>
  <c r="R12" i="5"/>
  <c r="U13" i="5"/>
  <c r="U14" i="5"/>
  <c r="AM14" i="5"/>
  <c r="S14" i="5"/>
  <c r="Q14" i="5"/>
  <c r="R13" i="5"/>
  <c r="S12" i="5"/>
  <c r="S8" i="5"/>
  <c r="Q8" i="5"/>
  <c r="R7" i="5"/>
  <c r="S6" i="5"/>
  <c r="AO6" i="5" s="1" a="1"/>
  <c r="AO6" i="5" s="1"/>
  <c r="H43" i="5"/>
  <c r="C41" i="5"/>
  <c r="E41" i="5"/>
  <c r="D42" i="5"/>
  <c r="C43" i="5"/>
  <c r="E43" i="5"/>
  <c r="D41" i="5"/>
  <c r="C42" i="5"/>
  <c r="E42" i="5"/>
  <c r="E29" i="5"/>
  <c r="C29" i="5"/>
  <c r="D28" i="5"/>
  <c r="E27" i="5"/>
  <c r="C34" i="5"/>
  <c r="E34" i="5"/>
  <c r="D35" i="5"/>
  <c r="C36" i="5"/>
  <c r="E36" i="5"/>
  <c r="D34" i="5"/>
  <c r="C35" i="5"/>
  <c r="E35" i="5"/>
  <c r="H20" i="5"/>
  <c r="G21" i="5"/>
  <c r="I21" i="5"/>
  <c r="G13" i="5"/>
  <c r="I13" i="5"/>
  <c r="H14" i="5"/>
  <c r="G15" i="5"/>
  <c r="I15" i="5"/>
  <c r="H13" i="5"/>
  <c r="G14" i="5"/>
  <c r="I14" i="5"/>
  <c r="C13" i="5"/>
  <c r="E13" i="5"/>
  <c r="D14" i="5"/>
  <c r="C15" i="5"/>
  <c r="E15" i="5"/>
  <c r="D13" i="5"/>
  <c r="C14" i="5"/>
  <c r="E14" i="5"/>
  <c r="I8" i="5"/>
  <c r="G8" i="5"/>
  <c r="H7" i="5"/>
  <c r="I6" i="5"/>
  <c r="E8" i="5"/>
  <c r="C8" i="5"/>
  <c r="D7" i="5"/>
  <c r="E6" i="5"/>
  <c r="C54" i="3"/>
  <c r="C55" i="3" s="1"/>
  <c r="K6" i="5" l="1" a="1"/>
  <c r="L8" i="5" s="1"/>
  <c r="D6" i="9"/>
  <c r="E6" i="9" s="1"/>
  <c r="F6" i="9" s="1"/>
  <c r="G6" i="9" s="1"/>
  <c r="H6" i="9" s="1"/>
  <c r="I6" i="9" s="1"/>
  <c r="J6" i="9" s="1"/>
  <c r="K6" i="9" s="1"/>
  <c r="L6" i="9" s="1"/>
  <c r="M6" i="9" s="1"/>
  <c r="C7" i="9"/>
  <c r="L41" i="5" a="1"/>
  <c r="L41" i="5" s="1"/>
  <c r="K20" i="5" a="1"/>
  <c r="M20" i="5" s="1"/>
  <c r="K34" i="5" a="1"/>
  <c r="K34" i="5" s="1"/>
  <c r="F27" i="9"/>
  <c r="G27" i="9"/>
  <c r="AK12" i="5"/>
  <c r="K20" i="5"/>
  <c r="L20" i="5"/>
  <c r="K22" i="5"/>
  <c r="L22" i="5"/>
  <c r="L21" i="5"/>
  <c r="K6" i="5"/>
  <c r="K7" i="5"/>
  <c r="M7" i="5"/>
  <c r="K8" i="5"/>
  <c r="M6" i="5"/>
  <c r="AO8" i="5"/>
  <c r="D10" i="7"/>
  <c r="E10" i="7" s="1"/>
  <c r="C11" i="7"/>
  <c r="L35" i="5"/>
  <c r="K35" i="5"/>
  <c r="L28" i="5" a="1"/>
  <c r="L28" i="5" s="1"/>
  <c r="L36" i="5"/>
  <c r="K36" i="5"/>
  <c r="M35" i="5"/>
  <c r="M36" i="5"/>
  <c r="K13" i="5" a="1"/>
  <c r="M34" i="5"/>
  <c r="L34" i="5"/>
  <c r="AO7" i="5"/>
  <c r="AK6" i="5"/>
  <c r="AO12" i="5" a="1"/>
  <c r="L43" i="5"/>
  <c r="C56" i="3"/>
  <c r="C57" i="3" s="1"/>
  <c r="L42" i="5" l="1"/>
  <c r="L7" i="5"/>
  <c r="L6" i="5"/>
  <c r="K21" i="5"/>
  <c r="M21" i="5"/>
  <c r="D7" i="9"/>
  <c r="E7" i="9" s="1"/>
  <c r="F7" i="9" s="1"/>
  <c r="G7" i="9" s="1"/>
  <c r="H7" i="9" s="1"/>
  <c r="I7" i="9" s="1"/>
  <c r="J7" i="9" s="1"/>
  <c r="K7" i="9" s="1"/>
  <c r="L7" i="9" s="1"/>
  <c r="M7" i="9" s="1"/>
  <c r="C8" i="9"/>
  <c r="M8" i="5"/>
  <c r="M22" i="5"/>
  <c r="K13" i="5"/>
  <c r="L15" i="5"/>
  <c r="M15" i="5"/>
  <c r="K14" i="5"/>
  <c r="L14" i="5"/>
  <c r="M14" i="5"/>
  <c r="K15" i="5"/>
  <c r="L13" i="5"/>
  <c r="M13" i="5"/>
  <c r="C12" i="7"/>
  <c r="D11" i="7"/>
  <c r="E11" i="7" s="1"/>
  <c r="AO13" i="5"/>
  <c r="AO14" i="5"/>
  <c r="AO12" i="5"/>
  <c r="C58" i="3"/>
  <c r="C9" i="9" l="1"/>
  <c r="D8" i="9"/>
  <c r="E8" i="9" s="1"/>
  <c r="F8" i="9" s="1"/>
  <c r="G8" i="9" s="1"/>
  <c r="H8" i="9" s="1"/>
  <c r="I8" i="9" s="1"/>
  <c r="J8" i="9" s="1"/>
  <c r="K8" i="9" s="1"/>
  <c r="L8" i="9" s="1"/>
  <c r="M8" i="9" s="1"/>
  <c r="C13" i="7"/>
  <c r="D12" i="7"/>
  <c r="E12" i="7" s="1"/>
  <c r="C10" i="9" l="1"/>
  <c r="D9" i="9"/>
  <c r="E9" i="9" s="1"/>
  <c r="F9" i="9" s="1"/>
  <c r="G9" i="9" s="1"/>
  <c r="H9" i="9" s="1"/>
  <c r="I9" i="9" s="1"/>
  <c r="J9" i="9" s="1"/>
  <c r="K9" i="9" s="1"/>
  <c r="L9" i="9" s="1"/>
  <c r="M9" i="9" s="1"/>
  <c r="C14" i="7"/>
  <c r="D13" i="7"/>
  <c r="E13" i="7" s="1"/>
  <c r="D10" i="9" l="1"/>
  <c r="E10" i="9" s="1"/>
  <c r="F10" i="9" s="1"/>
  <c r="G10" i="9" s="1"/>
  <c r="H10" i="9" s="1"/>
  <c r="I10" i="9" s="1"/>
  <c r="J10" i="9" s="1"/>
  <c r="K10" i="9" s="1"/>
  <c r="L10" i="9" s="1"/>
  <c r="M10" i="9" s="1"/>
  <c r="C11" i="9"/>
  <c r="C15" i="7"/>
  <c r="D14" i="7"/>
  <c r="E14" i="7" s="1"/>
  <c r="C12" i="9" l="1"/>
  <c r="D11" i="9"/>
  <c r="E11" i="9" s="1"/>
  <c r="F11" i="9" s="1"/>
  <c r="G11" i="9" s="1"/>
  <c r="H11" i="9" s="1"/>
  <c r="I11" i="9" s="1"/>
  <c r="J11" i="9" s="1"/>
  <c r="K11" i="9" s="1"/>
  <c r="L11" i="9" s="1"/>
  <c r="M11" i="9" s="1"/>
  <c r="C16" i="7"/>
  <c r="D15" i="7"/>
  <c r="E15" i="7" s="1"/>
  <c r="C13" i="9" l="1"/>
  <c r="D12" i="9"/>
  <c r="E12" i="9" s="1"/>
  <c r="F12" i="9" s="1"/>
  <c r="G12" i="9" s="1"/>
  <c r="H12" i="9" s="1"/>
  <c r="I12" i="9" s="1"/>
  <c r="J12" i="9" s="1"/>
  <c r="K12" i="9" s="1"/>
  <c r="L12" i="9" s="1"/>
  <c r="M12" i="9" s="1"/>
  <c r="C17" i="7"/>
  <c r="D16" i="7"/>
  <c r="E16" i="7" s="1"/>
  <c r="D13" i="9" l="1"/>
  <c r="E13" i="9" s="1"/>
  <c r="F13" i="9" s="1"/>
  <c r="G13" i="9" s="1"/>
  <c r="H13" i="9" s="1"/>
  <c r="I13" i="9" s="1"/>
  <c r="J13" i="9" s="1"/>
  <c r="K13" i="9" s="1"/>
  <c r="L13" i="9" s="1"/>
  <c r="M13" i="9" s="1"/>
  <c r="C14" i="9"/>
  <c r="C18" i="7"/>
  <c r="D17" i="7"/>
  <c r="E17" i="7" s="1"/>
  <c r="D14" i="9" l="1"/>
  <c r="E14" i="9" s="1"/>
  <c r="F14" i="9" s="1"/>
  <c r="G14" i="9" s="1"/>
  <c r="H14" i="9" s="1"/>
  <c r="I14" i="9" s="1"/>
  <c r="J14" i="9" s="1"/>
  <c r="K14" i="9" s="1"/>
  <c r="L14" i="9" s="1"/>
  <c r="M14" i="9" s="1"/>
  <c r="C19" i="7"/>
  <c r="D18" i="7"/>
  <c r="E18" i="7" s="1"/>
  <c r="C20" i="7" l="1"/>
  <c r="D19" i="7"/>
  <c r="E19" i="7" s="1"/>
  <c r="C21" i="7" l="1"/>
  <c r="D21" i="7" s="1"/>
  <c r="E21" i="7" s="1"/>
  <c r="D20" i="7"/>
  <c r="E20" i="7" s="1"/>
</calcChain>
</file>

<file path=xl/sharedStrings.xml><?xml version="1.0" encoding="utf-8"?>
<sst xmlns="http://schemas.openxmlformats.org/spreadsheetml/2006/main" count="211" uniqueCount="136">
  <si>
    <t>日時</t>
    <rPh sb="0" eb="2">
      <t>ニチジ</t>
    </rPh>
    <phoneticPr fontId="1"/>
  </si>
  <si>
    <t>品目</t>
    <rPh sb="0" eb="2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</si>
  <si>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</si>
  <si>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</si>
  <si>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鉛筆</t>
    <rPh sb="0" eb="2">
      <t>エンピツ</t>
    </rPh>
    <phoneticPr fontId="1"/>
  </si>
  <si>
    <t>売上</t>
    <rPh sb="0" eb="2">
      <t>ウリアゲ</t>
    </rPh>
    <phoneticPr fontId="1"/>
  </si>
  <si>
    <t>総計</t>
    <rPh sb="0" eb="2">
      <t>ソウケイ</t>
    </rPh>
    <phoneticPr fontId="1"/>
  </si>
  <si>
    <t>消しゴム</t>
    <rPh sb="0" eb="1">
      <t>ケ</t>
    </rPh>
    <phoneticPr fontId="1"/>
  </si>
  <si>
    <t>シャーペン</t>
    <phoneticPr fontId="1"/>
  </si>
  <si>
    <t>万年筆</t>
    <rPh sb="0" eb="3">
      <t>マンネンヒツ</t>
    </rPh>
    <phoneticPr fontId="1"/>
  </si>
  <si>
    <t>鉛筆削り</t>
    <rPh sb="0" eb="2">
      <t>エンピツ</t>
    </rPh>
    <rPh sb="2" eb="3">
      <t>ケズ</t>
    </rPh>
    <phoneticPr fontId="1"/>
  </si>
  <si>
    <t>累計</t>
    <rPh sb="0" eb="2">
      <t>ルイケイ</t>
    </rPh>
    <phoneticPr fontId="1"/>
  </si>
  <si>
    <t>行列の和</t>
    <rPh sb="0" eb="2">
      <t>ギョウレツ</t>
    </rPh>
    <rPh sb="3" eb="4">
      <t>ワ</t>
    </rPh>
    <phoneticPr fontId="1"/>
  </si>
  <si>
    <t>数列</t>
    <rPh sb="0" eb="2">
      <t>スウレツ</t>
    </rPh>
    <phoneticPr fontId="1"/>
  </si>
  <si>
    <t>項番</t>
    <rPh sb="0" eb="1">
      <t>コウ</t>
    </rPh>
    <rPh sb="1" eb="2">
      <t>バン</t>
    </rPh>
    <phoneticPr fontId="1"/>
  </si>
  <si>
    <t>等差数列</t>
    <rPh sb="0" eb="2">
      <t>トウサ</t>
    </rPh>
    <rPh sb="2" eb="4">
      <t>スウレツ</t>
    </rPh>
    <phoneticPr fontId="1"/>
  </si>
  <si>
    <t>等比数列</t>
    <rPh sb="0" eb="1">
      <t>トウ</t>
    </rPh>
    <rPh sb="1" eb="2">
      <t>ヒ</t>
    </rPh>
    <rPh sb="2" eb="4">
      <t>スウレツ</t>
    </rPh>
    <phoneticPr fontId="1"/>
  </si>
  <si>
    <t>漸化式</t>
    <rPh sb="0" eb="3">
      <t>ゼンカシキ</t>
    </rPh>
    <phoneticPr fontId="1"/>
  </si>
  <si>
    <t>初項</t>
    <rPh sb="0" eb="1">
      <t>ハツ</t>
    </rPh>
    <phoneticPr fontId="1"/>
  </si>
  <si>
    <t>式</t>
    <rPh sb="0" eb="1">
      <t>シキ</t>
    </rPh>
    <phoneticPr fontId="1"/>
  </si>
  <si>
    <t>a_{n+1}=a_n+5</t>
    <phoneticPr fontId="1"/>
  </si>
  <si>
    <t>a_{n+1}=a_n*3</t>
    <phoneticPr fontId="1"/>
  </si>
  <si>
    <t>a_{n+1}=a_n*(-2)+5</t>
    <phoneticPr fontId="1"/>
  </si>
  <si>
    <t>課題１</t>
    <rPh sb="0" eb="2">
      <t>カダイ</t>
    </rPh>
    <phoneticPr fontId="1"/>
  </si>
  <si>
    <t>インターネット上から様々な表を三つ見つけ出し、そのURLとその表の一部をコピーしなさい</t>
    <rPh sb="7" eb="8">
      <t>ウエ</t>
    </rPh>
    <rPh sb="10" eb="12">
      <t>サマザマ</t>
    </rPh>
    <rPh sb="13" eb="14">
      <t>ヒョウ</t>
    </rPh>
    <rPh sb="15" eb="16">
      <t>ミッ</t>
    </rPh>
    <rPh sb="17" eb="18">
      <t>ミ</t>
    </rPh>
    <rPh sb="20" eb="21">
      <t>ダ</t>
    </rPh>
    <rPh sb="31" eb="32">
      <t>ヒョウ</t>
    </rPh>
    <rPh sb="33" eb="35">
      <t>イチブ</t>
    </rPh>
    <phoneticPr fontId="1"/>
  </si>
  <si>
    <t>URL</t>
    <phoneticPr fontId="1"/>
  </si>
  <si>
    <t>表の一部</t>
    <rPh sb="0" eb="1">
      <t>ヒョウ</t>
    </rPh>
    <rPh sb="2" eb="4">
      <t>イチブ</t>
    </rPh>
    <phoneticPr fontId="1"/>
  </si>
  <si>
    <t>数量合計</t>
    <rPh sb="0" eb="2">
      <t>スウリョウ</t>
    </rPh>
    <rPh sb="2" eb="4">
      <t>ゴウケイ</t>
    </rPh>
    <phoneticPr fontId="1"/>
  </si>
  <si>
    <t>課題2-1</t>
    <rPh sb="0" eb="2">
      <t>カダイ</t>
    </rPh>
    <phoneticPr fontId="1"/>
  </si>
  <si>
    <t>すべての数量</t>
    <rPh sb="4" eb="6">
      <t>スウリョウ</t>
    </rPh>
    <phoneticPr fontId="1"/>
  </si>
  <si>
    <t>課題2-2</t>
    <rPh sb="0" eb="2">
      <t>カダイ</t>
    </rPh>
    <phoneticPr fontId="1"/>
  </si>
  <si>
    <t>項目毎の数量の合計を求めなさい</t>
    <rPh sb="0" eb="2">
      <t>コウモク</t>
    </rPh>
    <rPh sb="2" eb="3">
      <t>マイ</t>
    </rPh>
    <rPh sb="4" eb="6">
      <t>スウリョウ</t>
    </rPh>
    <rPh sb="7" eb="9">
      <t>ゴウケイ</t>
    </rPh>
    <rPh sb="10" eb="11">
      <t>モト</t>
    </rPh>
    <phoneticPr fontId="1"/>
  </si>
  <si>
    <t>項目に限らず全ての数量の合計を求めなさい</t>
    <rPh sb="0" eb="2">
      <t>コウモク</t>
    </rPh>
    <rPh sb="3" eb="4">
      <t>カギ</t>
    </rPh>
    <rPh sb="6" eb="7">
      <t>スベ</t>
    </rPh>
    <rPh sb="9" eb="11">
      <t>スウリョウ</t>
    </rPh>
    <rPh sb="12" eb="14">
      <t>ゴウケイ</t>
    </rPh>
    <rPh sb="15" eb="16">
      <t>モト</t>
    </rPh>
    <phoneticPr fontId="1"/>
  </si>
  <si>
    <t>課題3</t>
    <rPh sb="0" eb="2">
      <t>カダイ</t>
    </rPh>
    <phoneticPr fontId="1"/>
  </si>
  <si>
    <t>漸化式の数列を計算しなさい</t>
    <rPh sb="0" eb="3">
      <t>ゼンカシキ</t>
    </rPh>
    <rPh sb="4" eb="6">
      <t>スウレツ</t>
    </rPh>
    <rPh sb="7" eb="9">
      <t>ケイサン</t>
    </rPh>
    <phoneticPr fontId="1"/>
  </si>
  <si>
    <t>公差（d）</t>
    <rPh sb="0" eb="2">
      <t>コウサ</t>
    </rPh>
    <phoneticPr fontId="1"/>
  </si>
  <si>
    <t>a_{n+1}=a_n+ｄ</t>
    <phoneticPr fontId="1"/>
  </si>
  <si>
    <t>公比（r）</t>
    <rPh sb="0" eb="1">
      <t>コウ</t>
    </rPh>
    <rPh sb="1" eb="2">
      <t>ヒ</t>
    </rPh>
    <phoneticPr fontId="1"/>
  </si>
  <si>
    <t>a_{n+1}=a_n*r</t>
    <phoneticPr fontId="1"/>
  </si>
  <si>
    <t>差(d)</t>
    <rPh sb="0" eb="1">
      <t>サ</t>
    </rPh>
    <phoneticPr fontId="1"/>
  </si>
  <si>
    <t>比(r)</t>
    <rPh sb="0" eb="1">
      <t>ヒ</t>
    </rPh>
    <phoneticPr fontId="1"/>
  </si>
  <si>
    <t>a_{n+1}=a_n*r+ｄ</t>
    <phoneticPr fontId="1"/>
  </si>
  <si>
    <t xml:space="preserve"> </t>
    <phoneticPr fontId="1"/>
  </si>
  <si>
    <t>フィボナッチ数列</t>
    <rPh sb="6" eb="8">
      <t>スウレツ</t>
    </rPh>
    <phoneticPr fontId="1"/>
  </si>
  <si>
    <t>合計</t>
    <rPh sb="0" eb="2">
      <t>ゴウケイ</t>
    </rPh>
    <phoneticPr fontId="1"/>
  </si>
  <si>
    <t>課題4</t>
    <rPh sb="0" eb="2">
      <t>カダイ</t>
    </rPh>
    <phoneticPr fontId="1"/>
  </si>
  <si>
    <t>九九表を作成しなさい</t>
    <rPh sb="0" eb="2">
      <t>クク</t>
    </rPh>
    <rPh sb="2" eb="3">
      <t>ヒョウ</t>
    </rPh>
    <rPh sb="4" eb="6">
      <t>サクセイ</t>
    </rPh>
    <phoneticPr fontId="1"/>
  </si>
  <si>
    <t>行列計算</t>
    <rPh sb="0" eb="2">
      <t>ギョウレツ</t>
    </rPh>
    <rPh sb="2" eb="4">
      <t>ケイサン</t>
    </rPh>
    <phoneticPr fontId="1"/>
  </si>
  <si>
    <t>A</t>
    <phoneticPr fontId="1"/>
  </si>
  <si>
    <t>B</t>
    <phoneticPr fontId="1"/>
  </si>
  <si>
    <t>A+B</t>
    <phoneticPr fontId="1"/>
  </si>
  <si>
    <t>課題５</t>
    <rPh sb="0" eb="2">
      <t>カダイ</t>
    </rPh>
    <phoneticPr fontId="1"/>
  </si>
  <si>
    <t>ニュートン法</t>
    <rPh sb="5" eb="6">
      <t>ホウ</t>
    </rPh>
    <phoneticPr fontId="1"/>
  </si>
  <si>
    <t>n</t>
    <phoneticPr fontId="1"/>
  </si>
  <si>
    <t>ｎの平方根</t>
    <rPh sb="2" eb="4">
      <t>ヘイホウ</t>
    </rPh>
    <rPh sb="4" eb="5">
      <t>コン</t>
    </rPh>
    <phoneticPr fontId="1"/>
  </si>
  <si>
    <t>単価</t>
    <rPh sb="0" eb="2">
      <t>タンカ</t>
    </rPh>
    <phoneticPr fontId="1"/>
  </si>
  <si>
    <t>行列の積</t>
    <rPh sb="0" eb="2">
      <t>ギョウレツ</t>
    </rPh>
    <rPh sb="3" eb="4">
      <t>セキ</t>
    </rPh>
    <phoneticPr fontId="1"/>
  </si>
  <si>
    <t>AB</t>
    <phoneticPr fontId="1"/>
  </si>
  <si>
    <t>c</t>
    <phoneticPr fontId="1"/>
  </si>
  <si>
    <t>行列の定数倍</t>
    <rPh sb="0" eb="2">
      <t>ギョウレツ</t>
    </rPh>
    <rPh sb="3" eb="5">
      <t>テイスウ</t>
    </rPh>
    <rPh sb="5" eb="6">
      <t>バイ</t>
    </rPh>
    <phoneticPr fontId="1"/>
  </si>
  <si>
    <t>cA</t>
    <phoneticPr fontId="1"/>
  </si>
  <si>
    <t>行列式</t>
    <rPh sb="0" eb="2">
      <t>ギョウレツ</t>
    </rPh>
    <rPh sb="2" eb="3">
      <t>シキ</t>
    </rPh>
    <phoneticPr fontId="1"/>
  </si>
  <si>
    <t>|A|</t>
    <phoneticPr fontId="1"/>
  </si>
  <si>
    <t>逆行列</t>
    <rPh sb="0" eb="3">
      <t>ギャクギョウレツ</t>
    </rPh>
    <phoneticPr fontId="1"/>
  </si>
  <si>
    <t>Aの逆行列</t>
    <rPh sb="2" eb="5">
      <t>ギャクギョウレツ</t>
    </rPh>
    <phoneticPr fontId="1"/>
  </si>
  <si>
    <t>行列とベクトル</t>
    <rPh sb="0" eb="2">
      <t>ギョウレツ</t>
    </rPh>
    <phoneticPr fontId="1"/>
  </si>
  <si>
    <t>v</t>
    <phoneticPr fontId="1"/>
  </si>
  <si>
    <t>Av</t>
    <phoneticPr fontId="1"/>
  </si>
  <si>
    <t>次の連立方程式(Ax=b)を解きなさい</t>
    <rPh sb="0" eb="1">
      <t>ツギ</t>
    </rPh>
    <rPh sb="2" eb="4">
      <t>レンリツ</t>
    </rPh>
    <rPh sb="4" eb="7">
      <t>ホウテイシキ</t>
    </rPh>
    <rPh sb="14" eb="15">
      <t>ト</t>
    </rPh>
    <phoneticPr fontId="1"/>
  </si>
  <si>
    <t>A</t>
    <phoneticPr fontId="1"/>
  </si>
  <si>
    <t>b</t>
    <phoneticPr fontId="1"/>
  </si>
  <si>
    <t>問(1)</t>
    <rPh sb="0" eb="1">
      <t>ト</t>
    </rPh>
    <phoneticPr fontId="1"/>
  </si>
  <si>
    <t>問(2)</t>
    <phoneticPr fontId="1"/>
  </si>
  <si>
    <t>複利計算</t>
    <rPh sb="0" eb="2">
      <t>フクリ</t>
    </rPh>
    <rPh sb="2" eb="4">
      <t>ケイサン</t>
    </rPh>
    <phoneticPr fontId="1"/>
  </si>
  <si>
    <t>元金</t>
    <rPh sb="0" eb="2">
      <t>ガンキン</t>
    </rPh>
    <phoneticPr fontId="1"/>
  </si>
  <si>
    <t>利率</t>
    <rPh sb="0" eb="2">
      <t>リリツ</t>
    </rPh>
    <phoneticPr fontId="1"/>
  </si>
  <si>
    <t>月</t>
    <rPh sb="0" eb="1">
      <t>ツキ</t>
    </rPh>
    <phoneticPr fontId="1"/>
  </si>
  <si>
    <t>返済額</t>
    <rPh sb="0" eb="2">
      <t>ヘンサイ</t>
    </rPh>
    <rPh sb="2" eb="3">
      <t>ガク</t>
    </rPh>
    <phoneticPr fontId="1"/>
  </si>
  <si>
    <t>利子</t>
    <rPh sb="0" eb="2">
      <t>リシ</t>
    </rPh>
    <phoneticPr fontId="1"/>
  </si>
  <si>
    <t>利率(%)</t>
    <rPh sb="0" eb="2">
      <t>リリツ</t>
    </rPh>
    <phoneticPr fontId="1"/>
  </si>
  <si>
    <t>課題</t>
    <rPh sb="0" eb="2">
      <t>カダイ</t>
    </rPh>
    <phoneticPr fontId="1"/>
  </si>
  <si>
    <t>このまま十年借りたらどうなるか ？</t>
    <rPh sb="4" eb="6">
      <t>ジュウネン</t>
    </rPh>
    <rPh sb="6" eb="7">
      <t>カ</t>
    </rPh>
    <phoneticPr fontId="1"/>
  </si>
  <si>
    <t>関数</t>
    <rPh sb="0" eb="2">
      <t>カンスウ</t>
    </rPh>
    <phoneticPr fontId="1"/>
  </si>
  <si>
    <t>数学</t>
    <rPh sb="0" eb="2">
      <t>スウガク</t>
    </rPh>
    <phoneticPr fontId="1"/>
  </si>
  <si>
    <t>角度</t>
    <rPh sb="0" eb="2">
      <t>カクド</t>
    </rPh>
    <phoneticPr fontId="1"/>
  </si>
  <si>
    <t>ラジアン</t>
    <phoneticPr fontId="1"/>
  </si>
  <si>
    <t xml:space="preserve"> サイン</t>
    <phoneticPr fontId="1"/>
  </si>
  <si>
    <t>コサイン</t>
    <phoneticPr fontId="1"/>
  </si>
  <si>
    <t>タンジェント</t>
    <phoneticPr fontId="1"/>
  </si>
  <si>
    <t>三角関数</t>
    <rPh sb="0" eb="2">
      <t>サンカク</t>
    </rPh>
    <rPh sb="2" eb="4">
      <t>カンスウ</t>
    </rPh>
    <phoneticPr fontId="1"/>
  </si>
  <si>
    <t>指数関数</t>
    <rPh sb="0" eb="2">
      <t>シスウ</t>
    </rPh>
    <rPh sb="2" eb="4">
      <t>カンスウ</t>
    </rPh>
    <phoneticPr fontId="1"/>
  </si>
  <si>
    <t>TAN</t>
    <phoneticPr fontId="1"/>
  </si>
  <si>
    <t>COS</t>
    <phoneticPr fontId="1"/>
  </si>
  <si>
    <t>SIN</t>
    <phoneticPr fontId="1"/>
  </si>
  <si>
    <t>PI</t>
    <phoneticPr fontId="1"/>
  </si>
  <si>
    <t>EXP</t>
    <phoneticPr fontId="1"/>
  </si>
  <si>
    <t>対数関数</t>
    <rPh sb="0" eb="2">
      <t>タイスウ</t>
    </rPh>
    <rPh sb="2" eb="4">
      <t>カンスウ</t>
    </rPh>
    <phoneticPr fontId="1"/>
  </si>
  <si>
    <t>ｘ</t>
    <phoneticPr fontId="1"/>
  </si>
  <si>
    <t>LN</t>
    <phoneticPr fontId="1"/>
  </si>
  <si>
    <t>平方根</t>
    <rPh sb="0" eb="3">
      <t>ヘイホウコン</t>
    </rPh>
    <phoneticPr fontId="1"/>
  </si>
  <si>
    <t>SQRT</t>
    <phoneticPr fontId="1"/>
  </si>
  <si>
    <t>統計</t>
    <rPh sb="0" eb="2">
      <t>トウケイ</t>
    </rPh>
    <phoneticPr fontId="1"/>
  </si>
  <si>
    <t>総和</t>
    <rPh sb="0" eb="2">
      <t>ソウワ</t>
    </rPh>
    <phoneticPr fontId="1"/>
  </si>
  <si>
    <t>SUM</t>
    <phoneticPr fontId="1"/>
  </si>
  <si>
    <t>個数</t>
    <rPh sb="0" eb="2">
      <t>コスウ</t>
    </rPh>
    <phoneticPr fontId="1"/>
  </si>
  <si>
    <t>COUNT</t>
    <phoneticPr fontId="1"/>
  </si>
  <si>
    <t>平均</t>
    <rPh sb="0" eb="2">
      <t>ヘイキン</t>
    </rPh>
    <phoneticPr fontId="1"/>
  </si>
  <si>
    <t>AVERAGE</t>
    <phoneticPr fontId="1"/>
  </si>
  <si>
    <t>中央値</t>
    <rPh sb="0" eb="2">
      <t>チュウオウ</t>
    </rPh>
    <rPh sb="2" eb="3">
      <t>チ</t>
    </rPh>
    <phoneticPr fontId="1"/>
  </si>
  <si>
    <t>MEDIAN</t>
    <phoneticPr fontId="1"/>
  </si>
  <si>
    <t>最頻値</t>
  </si>
  <si>
    <t>MODE</t>
    <phoneticPr fontId="1"/>
  </si>
  <si>
    <t>条件判定</t>
    <rPh sb="0" eb="2">
      <t>ジョウケン</t>
    </rPh>
    <rPh sb="2" eb="4">
      <t>ハンテイ</t>
    </rPh>
    <phoneticPr fontId="1"/>
  </si>
  <si>
    <t>数え上げ</t>
    <rPh sb="0" eb="1">
      <t>カゾ</t>
    </rPh>
    <rPh sb="2" eb="3">
      <t>ア</t>
    </rPh>
    <phoneticPr fontId="1"/>
  </si>
  <si>
    <t>COUNTIF</t>
    <phoneticPr fontId="1"/>
  </si>
  <si>
    <t xml:space="preserve"> IF</t>
    <phoneticPr fontId="1"/>
  </si>
  <si>
    <t>SUMIF</t>
    <phoneticPr fontId="1"/>
  </si>
  <si>
    <t>合格者</t>
    <rPh sb="0" eb="3">
      <t>ゴウカクシャ</t>
    </rPh>
    <phoneticPr fontId="1"/>
  </si>
  <si>
    <t>対応表</t>
    <rPh sb="0" eb="2">
      <t>タイオウ</t>
    </rPh>
    <rPh sb="2" eb="3">
      <t>ヒョウ</t>
    </rPh>
    <phoneticPr fontId="1"/>
  </si>
  <si>
    <t>データ</t>
    <phoneticPr fontId="1"/>
  </si>
  <si>
    <t>成績</t>
    <rPh sb="0" eb="2">
      <t>セイセキ</t>
    </rPh>
    <phoneticPr fontId="1"/>
  </si>
  <si>
    <t>判定</t>
    <rPh sb="0" eb="2">
      <t>ハンテイ</t>
    </rPh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</si>
  <si>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</si>
  <si>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</si>
  <si>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</si>
  <si>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</si>
  <si>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</si>
  <si>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D</t>
    <phoneticPr fontId="1"/>
  </si>
  <si>
    <t>合否</t>
    <rPh sb="0" eb="2">
      <t>ゴウヒ</t>
    </rPh>
    <phoneticPr fontId="1"/>
  </si>
  <si>
    <t>表検索</t>
    <rPh sb="0" eb="1">
      <t>ヒョウ</t>
    </rPh>
    <rPh sb="1" eb="3">
      <t>ケンサク</t>
    </rPh>
    <phoneticPr fontId="1"/>
  </si>
  <si>
    <t>VLOOKUP</t>
    <phoneticPr fontId="1"/>
  </si>
  <si>
    <t>パスカルの三角形</t>
    <rPh sb="5" eb="8">
      <t>サンカッケイ</t>
    </rPh>
    <phoneticPr fontId="1"/>
  </si>
  <si>
    <t>nCr</t>
    <phoneticPr fontId="1"/>
  </si>
  <si>
    <t>n</t>
    <phoneticPr fontId="1"/>
  </si>
  <si>
    <t>r</t>
    <phoneticPr fontId="1"/>
  </si>
  <si>
    <t>2015年 12月の文房具の売上</t>
    <rPh sb="4" eb="5">
      <t>ネン</t>
    </rPh>
    <rPh sb="8" eb="9">
      <t>ガツ</t>
    </rPh>
    <rPh sb="10" eb="13">
      <t>ブンボウグ</t>
    </rPh>
    <rPh sb="14" eb="16">
      <t>ウリアゲ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</si>
</sst>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1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5" fillId="0" borderId="0" xfId="1" applyFont="1">
      <alignment vertical="center"/>
    </xf>
    <xf numFmtId="0" fontId="3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F13" sqref="F13"/>
    </sheetView>
  </sheetViews>
  <sheetFormatPr defaultRowHeight="13.5" x14ac:dyDescent="0.15"/>
  <cols>
    <col min="1" max="1" width="15.625" bestFit="1" customWidth="1"/>
    <col min="10" max="10" width="9.375" customWidth="1"/>
  </cols>
  <sheetData>
    <row r="1" spans="1:15" x14ac:dyDescent="0.15">
      <c r="C1" t="s">
        <v>135</v>
      </c>
    </row>
    <row r="2" spans="1:15" x14ac:dyDescent="0.15">
      <c r="A2" t="s">
        <v>0</v>
      </c>
      <c r="B2" t="s">
        <v>1</v>
      </c>
      <c r="C2" t="s">
        <v>2</v>
      </c>
      <c r="D2" t="s">
        <v>3</v>
      </c>
      <c r="E2" t="s">
        <v>5</v>
      </c>
      <c r="F2" t="s">
        <v>11</v>
      </c>
      <c r="I2" t="s">
        <v>23</v>
      </c>
      <c r="J2" t="s">
        <v>24</v>
      </c>
    </row>
    <row r="3" spans="1:15" ht="14.25" thickBot="1" x14ac:dyDescent="0.2">
      <c r="A3" s="1">
        <v>42353</v>
      </c>
      <c r="B3" t="s">
        <v>4</v>
      </c>
      <c r="C3">
        <v>50</v>
      </c>
      <c r="D3">
        <v>20</v>
      </c>
    </row>
    <row r="4" spans="1:15" ht="14.25" thickBot="1" x14ac:dyDescent="0.2">
      <c r="A4" s="1"/>
      <c r="B4" t="s">
        <v>7</v>
      </c>
      <c r="C4">
        <v>200</v>
      </c>
      <c r="D4">
        <v>10</v>
      </c>
      <c r="I4">
        <v>1</v>
      </c>
      <c r="J4" t="s">
        <v>25</v>
      </c>
      <c r="K4" s="4"/>
    </row>
    <row r="5" spans="1:15" x14ac:dyDescent="0.15">
      <c r="B5" t="s">
        <v>8</v>
      </c>
      <c r="C5">
        <v>500</v>
      </c>
      <c r="D5">
        <v>5</v>
      </c>
      <c r="J5" t="s">
        <v>26</v>
      </c>
      <c r="K5" s="7"/>
      <c r="L5" s="8"/>
      <c r="M5" s="8"/>
      <c r="N5" s="8"/>
      <c r="O5" s="9"/>
    </row>
    <row r="6" spans="1:15" x14ac:dyDescent="0.15">
      <c r="B6" t="s">
        <v>9</v>
      </c>
      <c r="C6">
        <v>3000</v>
      </c>
      <c r="D6">
        <v>10</v>
      </c>
      <c r="K6" s="10"/>
      <c r="L6" s="3"/>
      <c r="M6" s="3"/>
      <c r="N6" s="3"/>
      <c r="O6" s="11"/>
    </row>
    <row r="7" spans="1:15" x14ac:dyDescent="0.15">
      <c r="B7" t="s">
        <v>10</v>
      </c>
      <c r="C7">
        <v>300</v>
      </c>
      <c r="D7">
        <v>5</v>
      </c>
      <c r="K7" s="10"/>
      <c r="L7" s="3"/>
      <c r="M7" s="3"/>
      <c r="N7" s="3"/>
      <c r="O7" s="11"/>
    </row>
    <row r="8" spans="1:15" x14ac:dyDescent="0.15">
      <c r="A8" s="1">
        <v>42354</v>
      </c>
      <c r="B8" t="s">
        <v>4</v>
      </c>
      <c r="C8">
        <v>50</v>
      </c>
      <c r="D8">
        <v>15</v>
      </c>
      <c r="K8" s="10"/>
      <c r="L8" s="3"/>
      <c r="M8" s="3"/>
      <c r="N8" s="3"/>
      <c r="O8" s="11"/>
    </row>
    <row r="9" spans="1:15" ht="14.25" thickBot="1" x14ac:dyDescent="0.2">
      <c r="B9" t="s">
        <v>7</v>
      </c>
      <c r="C9">
        <v>200</v>
      </c>
      <c r="D9">
        <v>20</v>
      </c>
      <c r="K9" s="12"/>
      <c r="L9" s="13"/>
      <c r="M9" s="13"/>
      <c r="N9" s="13"/>
      <c r="O9" s="14"/>
    </row>
    <row r="10" spans="1:15" ht="14.25" thickBot="1" x14ac:dyDescent="0.2">
      <c r="B10" t="s">
        <v>8</v>
      </c>
      <c r="C10">
        <v>500</v>
      </c>
      <c r="D10">
        <v>20</v>
      </c>
    </row>
    <row r="11" spans="1:15" ht="14.25" thickBot="1" x14ac:dyDescent="0.2">
      <c r="B11" t="s">
        <v>9</v>
      </c>
      <c r="C11">
        <v>3000</v>
      </c>
      <c r="D11">
        <v>10</v>
      </c>
      <c r="I11">
        <f>I4+1</f>
        <v>2</v>
      </c>
      <c r="J11" t="s">
        <v>25</v>
      </c>
      <c r="K11" s="4"/>
    </row>
    <row r="12" spans="1:15" x14ac:dyDescent="0.15">
      <c r="B12" t="s">
        <v>10</v>
      </c>
      <c r="C12">
        <v>300</v>
      </c>
      <c r="D12">
        <v>10</v>
      </c>
      <c r="J12" t="s">
        <v>26</v>
      </c>
      <c r="K12" s="7"/>
      <c r="L12" s="8"/>
      <c r="M12" s="8"/>
      <c r="N12" s="8"/>
      <c r="O12" s="9"/>
    </row>
    <row r="13" spans="1:15" x14ac:dyDescent="0.15">
      <c r="A13" t="s">
        <v>6</v>
      </c>
      <c r="K13" s="10"/>
      <c r="L13" s="3"/>
      <c r="M13" s="3"/>
      <c r="N13" s="3"/>
      <c r="O13" s="11"/>
    </row>
    <row r="14" spans="1:15" x14ac:dyDescent="0.15">
      <c r="K14" s="10"/>
      <c r="L14" s="3"/>
      <c r="M14" s="3"/>
      <c r="N14" s="3"/>
      <c r="O14" s="11"/>
    </row>
    <row r="15" spans="1:15" x14ac:dyDescent="0.15">
      <c r="K15" s="10"/>
      <c r="L15" s="3"/>
      <c r="M15" s="3"/>
      <c r="N15" s="3"/>
      <c r="O15" s="11"/>
    </row>
    <row r="16" spans="1:15" ht="14.25" thickBot="1" x14ac:dyDescent="0.2">
      <c r="K16" s="12"/>
      <c r="L16" s="13"/>
      <c r="M16" s="13"/>
      <c r="N16" s="13"/>
      <c r="O16" s="14"/>
    </row>
    <row r="17" spans="9:15" ht="14.25" thickBot="1" x14ac:dyDescent="0.2"/>
    <row r="18" spans="9:15" ht="14.25" thickBot="1" x14ac:dyDescent="0.2">
      <c r="I18">
        <f>I11+1</f>
        <v>3</v>
      </c>
      <c r="J18" t="s">
        <v>25</v>
      </c>
      <c r="K18" s="4"/>
    </row>
    <row r="19" spans="9:15" x14ac:dyDescent="0.15">
      <c r="J19" t="s">
        <v>26</v>
      </c>
      <c r="K19" s="7"/>
      <c r="L19" s="8"/>
      <c r="M19" s="8"/>
      <c r="N19" s="8"/>
      <c r="O19" s="9"/>
    </row>
    <row r="20" spans="9:15" x14ac:dyDescent="0.15">
      <c r="K20" s="10"/>
      <c r="L20" s="3"/>
      <c r="M20" s="3"/>
      <c r="N20" s="3"/>
      <c r="O20" s="11"/>
    </row>
    <row r="21" spans="9:15" x14ac:dyDescent="0.15">
      <c r="K21" s="10"/>
      <c r="L21" s="3"/>
      <c r="M21" s="3"/>
      <c r="N21" s="3"/>
      <c r="O21" s="11"/>
    </row>
    <row r="22" spans="9:15" x14ac:dyDescent="0.15">
      <c r="K22" s="10"/>
      <c r="L22" s="3"/>
      <c r="M22" s="3"/>
      <c r="N22" s="3"/>
      <c r="O22" s="11"/>
    </row>
    <row r="23" spans="9:15" ht="14.25" thickBot="1" x14ac:dyDescent="0.2">
      <c r="K23" s="12"/>
      <c r="L23" s="13"/>
      <c r="M23" s="13"/>
      <c r="N23" s="13"/>
      <c r="O23" s="14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C1" sqref="C1"/>
    </sheetView>
  </sheetViews>
  <sheetFormatPr defaultRowHeight="13.5" x14ac:dyDescent="0.15"/>
  <cols>
    <col min="1" max="1" width="14.625" bestFit="1" customWidth="1"/>
  </cols>
  <sheetData>
    <row r="1" spans="1:11" x14ac:dyDescent="0.15">
      <c r="C1" t="s">
        <v>135</v>
      </c>
    </row>
    <row r="2" spans="1:11" x14ac:dyDescent="0.15">
      <c r="A2" t="s">
        <v>0</v>
      </c>
      <c r="B2" t="s">
        <v>1</v>
      </c>
      <c r="C2" t="s">
        <v>2</v>
      </c>
      <c r="D2" t="s">
        <v>3</v>
      </c>
      <c r="E2" t="s">
        <v>5</v>
      </c>
      <c r="F2" t="s">
        <v>11</v>
      </c>
    </row>
    <row r="3" spans="1:11" x14ac:dyDescent="0.15">
      <c r="A3" s="1">
        <v>42353</v>
      </c>
      <c r="B3" t="s">
        <v>4</v>
      </c>
      <c r="C3">
        <v>50</v>
      </c>
      <c r="D3">
        <v>20</v>
      </c>
      <c r="E3">
        <f>C3*D3</f>
        <v>1000</v>
      </c>
      <c r="F3">
        <f>E3</f>
        <v>1000</v>
      </c>
      <c r="I3" t="s">
        <v>28</v>
      </c>
      <c r="J3" t="s">
        <v>32</v>
      </c>
    </row>
    <row r="4" spans="1:11" x14ac:dyDescent="0.15">
      <c r="A4" s="1"/>
      <c r="B4" t="s">
        <v>7</v>
      </c>
      <c r="C4">
        <v>200</v>
      </c>
      <c r="D4">
        <v>10</v>
      </c>
      <c r="E4">
        <f t="shared" ref="E4:E12" si="0">C4*D4</f>
        <v>2000</v>
      </c>
      <c r="F4">
        <f>E4+F3</f>
        <v>3000</v>
      </c>
    </row>
    <row r="5" spans="1:11" ht="14.25" thickBot="1" x14ac:dyDescent="0.2">
      <c r="B5" t="s">
        <v>8</v>
      </c>
      <c r="C5">
        <v>500</v>
      </c>
      <c r="D5">
        <v>5</v>
      </c>
      <c r="E5">
        <f t="shared" si="0"/>
        <v>2500</v>
      </c>
      <c r="F5">
        <f t="shared" ref="F5:F12" si="1">E5+F4</f>
        <v>5500</v>
      </c>
      <c r="J5" t="s">
        <v>29</v>
      </c>
    </row>
    <row r="6" spans="1:11" ht="14.25" thickBot="1" x14ac:dyDescent="0.2">
      <c r="B6" t="s">
        <v>9</v>
      </c>
      <c r="C6">
        <v>3000</v>
      </c>
      <c r="D6">
        <v>10</v>
      </c>
      <c r="E6">
        <f t="shared" si="0"/>
        <v>30000</v>
      </c>
      <c r="F6">
        <f t="shared" si="1"/>
        <v>35500</v>
      </c>
      <c r="J6" s="2"/>
    </row>
    <row r="7" spans="1:11" x14ac:dyDescent="0.15">
      <c r="B7" t="s">
        <v>10</v>
      </c>
      <c r="C7">
        <v>300</v>
      </c>
      <c r="D7">
        <v>5</v>
      </c>
      <c r="E7">
        <f t="shared" si="0"/>
        <v>1500</v>
      </c>
      <c r="F7">
        <f t="shared" si="1"/>
        <v>37000</v>
      </c>
    </row>
    <row r="8" spans="1:11" x14ac:dyDescent="0.15">
      <c r="A8" s="1">
        <v>42354</v>
      </c>
      <c r="B8" t="s">
        <v>4</v>
      </c>
      <c r="C8">
        <v>50</v>
      </c>
      <c r="D8">
        <v>15</v>
      </c>
      <c r="E8">
        <f t="shared" si="0"/>
        <v>750</v>
      </c>
      <c r="F8">
        <f t="shared" si="1"/>
        <v>37750</v>
      </c>
      <c r="I8" t="s">
        <v>30</v>
      </c>
      <c r="J8" t="s">
        <v>31</v>
      </c>
    </row>
    <row r="9" spans="1:11" x14ac:dyDescent="0.15">
      <c r="B9" t="s">
        <v>7</v>
      </c>
      <c r="C9">
        <v>200</v>
      </c>
      <c r="D9">
        <v>20</v>
      </c>
      <c r="E9">
        <f t="shared" si="0"/>
        <v>4000</v>
      </c>
      <c r="F9">
        <f t="shared" si="1"/>
        <v>41750</v>
      </c>
    </row>
    <row r="10" spans="1:11" x14ac:dyDescent="0.15">
      <c r="B10" t="s">
        <v>8</v>
      </c>
      <c r="C10">
        <v>500</v>
      </c>
      <c r="D10">
        <v>20</v>
      </c>
      <c r="E10">
        <f t="shared" si="0"/>
        <v>10000</v>
      </c>
      <c r="F10">
        <f t="shared" si="1"/>
        <v>51750</v>
      </c>
    </row>
    <row r="11" spans="1:11" x14ac:dyDescent="0.15">
      <c r="B11" t="s">
        <v>9</v>
      </c>
      <c r="C11">
        <v>3000</v>
      </c>
      <c r="D11">
        <v>10</v>
      </c>
      <c r="E11">
        <f t="shared" si="0"/>
        <v>30000</v>
      </c>
      <c r="F11">
        <f t="shared" si="1"/>
        <v>81750</v>
      </c>
    </row>
    <row r="12" spans="1:11" x14ac:dyDescent="0.15">
      <c r="B12" t="s">
        <v>10</v>
      </c>
      <c r="C12">
        <v>300</v>
      </c>
      <c r="D12">
        <v>10</v>
      </c>
      <c r="E12">
        <f t="shared" si="0"/>
        <v>3000</v>
      </c>
      <c r="F12">
        <f t="shared" si="1"/>
        <v>84750</v>
      </c>
    </row>
    <row r="13" spans="1:11" x14ac:dyDescent="0.15">
      <c r="A13" t="s">
        <v>6</v>
      </c>
      <c r="E13">
        <f>SUM(E3:E12)</f>
        <v>84750</v>
      </c>
    </row>
    <row r="14" spans="1:11" ht="14.25" thickBot="1" x14ac:dyDescent="0.2">
      <c r="K14" t="s">
        <v>27</v>
      </c>
    </row>
    <row r="15" spans="1:11" x14ac:dyDescent="0.15">
      <c r="J15" t="s">
        <v>4</v>
      </c>
      <c r="K15" s="4"/>
    </row>
    <row r="16" spans="1:11" x14ac:dyDescent="0.15">
      <c r="J16" t="s">
        <v>7</v>
      </c>
      <c r="K16" s="5"/>
    </row>
    <row r="17" spans="10:11" x14ac:dyDescent="0.15">
      <c r="J17" t="s">
        <v>8</v>
      </c>
      <c r="K17" s="5"/>
    </row>
    <row r="18" spans="10:11" x14ac:dyDescent="0.15">
      <c r="J18" t="s">
        <v>9</v>
      </c>
      <c r="K18" s="5"/>
    </row>
    <row r="19" spans="10:11" ht="14.25" thickBot="1" x14ac:dyDescent="0.2">
      <c r="J19" t="s">
        <v>10</v>
      </c>
      <c r="K19" s="6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K6" sqref="K6:K15"/>
    </sheetView>
  </sheetViews>
  <sheetFormatPr defaultRowHeight="13.5" x14ac:dyDescent="0.15"/>
  <sheetData>
    <row r="1" spans="1:14" x14ac:dyDescent="0.15">
      <c r="C1" t="s">
        <v>13</v>
      </c>
    </row>
    <row r="2" spans="1:14" x14ac:dyDescent="0.15">
      <c r="A2" t="s">
        <v>14</v>
      </c>
      <c r="B2" t="s">
        <v>15</v>
      </c>
      <c r="C2" t="s">
        <v>16</v>
      </c>
      <c r="D2" t="s">
        <v>17</v>
      </c>
      <c r="I2" t="s">
        <v>33</v>
      </c>
      <c r="J2" t="s">
        <v>34</v>
      </c>
    </row>
    <row r="3" spans="1:14" x14ac:dyDescent="0.15">
      <c r="A3" t="s">
        <v>18</v>
      </c>
      <c r="B3">
        <v>3</v>
      </c>
      <c r="C3">
        <v>2</v>
      </c>
      <c r="D3">
        <v>1</v>
      </c>
    </row>
    <row r="4" spans="1:14" x14ac:dyDescent="0.15">
      <c r="A4" t="s">
        <v>19</v>
      </c>
      <c r="B4" t="s">
        <v>20</v>
      </c>
      <c r="C4" t="s">
        <v>21</v>
      </c>
      <c r="D4" t="s">
        <v>22</v>
      </c>
      <c r="K4" t="s">
        <v>17</v>
      </c>
    </row>
    <row r="5" spans="1:14" ht="14.25" thickBot="1" x14ac:dyDescent="0.2">
      <c r="A5">
        <v>1</v>
      </c>
      <c r="B5">
        <v>3</v>
      </c>
      <c r="C5">
        <v>2</v>
      </c>
      <c r="D5">
        <v>1</v>
      </c>
      <c r="J5" t="s">
        <v>14</v>
      </c>
      <c r="M5" t="s">
        <v>18</v>
      </c>
      <c r="N5">
        <v>1</v>
      </c>
    </row>
    <row r="6" spans="1:14" x14ac:dyDescent="0.15">
      <c r="A6">
        <f>A5+1</f>
        <v>2</v>
      </c>
      <c r="B6">
        <f>B5+5</f>
        <v>8</v>
      </c>
      <c r="C6">
        <f>C5*3</f>
        <v>6</v>
      </c>
      <c r="D6">
        <f>D5*(-2)+5</f>
        <v>3</v>
      </c>
      <c r="J6">
        <v>1</v>
      </c>
      <c r="K6" s="4" t="s">
        <v>42</v>
      </c>
      <c r="M6" t="s">
        <v>40</v>
      </c>
      <c r="N6">
        <v>-2</v>
      </c>
    </row>
    <row r="7" spans="1:14" x14ac:dyDescent="0.15">
      <c r="A7">
        <f t="shared" ref="A7:A14" si="0">A6+1</f>
        <v>3</v>
      </c>
      <c r="B7">
        <f t="shared" ref="B7:B14" si="1">B6+5</f>
        <v>13</v>
      </c>
      <c r="C7">
        <f t="shared" ref="C7:C14" si="2">C6*3</f>
        <v>18</v>
      </c>
      <c r="D7">
        <f t="shared" ref="D7:D14" si="3">D6*(-2)+5</f>
        <v>-1</v>
      </c>
      <c r="J7">
        <f>J6+1</f>
        <v>2</v>
      </c>
      <c r="K7" s="5"/>
      <c r="M7" t="s">
        <v>39</v>
      </c>
      <c r="N7">
        <v>5</v>
      </c>
    </row>
    <row r="8" spans="1:14" x14ac:dyDescent="0.15">
      <c r="A8">
        <f t="shared" si="0"/>
        <v>4</v>
      </c>
      <c r="B8">
        <f t="shared" si="1"/>
        <v>18</v>
      </c>
      <c r="C8">
        <f t="shared" si="2"/>
        <v>54</v>
      </c>
      <c r="D8">
        <f t="shared" si="3"/>
        <v>7</v>
      </c>
      <c r="J8">
        <f t="shared" ref="J8:J15" si="4">J7+1</f>
        <v>3</v>
      </c>
      <c r="K8" s="5"/>
      <c r="M8" t="s">
        <v>19</v>
      </c>
      <c r="N8" t="s">
        <v>41</v>
      </c>
    </row>
    <row r="9" spans="1:14" x14ac:dyDescent="0.15">
      <c r="A9">
        <f t="shared" si="0"/>
        <v>5</v>
      </c>
      <c r="B9">
        <f t="shared" si="1"/>
        <v>23</v>
      </c>
      <c r="C9">
        <f t="shared" si="2"/>
        <v>162</v>
      </c>
      <c r="D9">
        <f t="shared" si="3"/>
        <v>-9</v>
      </c>
      <c r="J9">
        <f t="shared" si="4"/>
        <v>4</v>
      </c>
      <c r="K9" s="5"/>
    </row>
    <row r="10" spans="1:14" x14ac:dyDescent="0.15">
      <c r="A10">
        <f t="shared" si="0"/>
        <v>6</v>
      </c>
      <c r="B10">
        <f t="shared" si="1"/>
        <v>28</v>
      </c>
      <c r="C10">
        <f t="shared" si="2"/>
        <v>486</v>
      </c>
      <c r="D10">
        <f t="shared" si="3"/>
        <v>23</v>
      </c>
      <c r="J10">
        <f t="shared" si="4"/>
        <v>5</v>
      </c>
      <c r="K10" s="5"/>
    </row>
    <row r="11" spans="1:14" x14ac:dyDescent="0.15">
      <c r="A11">
        <f t="shared" si="0"/>
        <v>7</v>
      </c>
      <c r="B11">
        <f t="shared" si="1"/>
        <v>33</v>
      </c>
      <c r="C11">
        <f t="shared" si="2"/>
        <v>1458</v>
      </c>
      <c r="D11">
        <f t="shared" si="3"/>
        <v>-41</v>
      </c>
      <c r="J11">
        <f t="shared" si="4"/>
        <v>6</v>
      </c>
      <c r="K11" s="5"/>
    </row>
    <row r="12" spans="1:14" x14ac:dyDescent="0.15">
      <c r="A12">
        <f t="shared" si="0"/>
        <v>8</v>
      </c>
      <c r="B12">
        <f t="shared" si="1"/>
        <v>38</v>
      </c>
      <c r="C12">
        <f t="shared" si="2"/>
        <v>4374</v>
      </c>
      <c r="D12">
        <f t="shared" si="3"/>
        <v>87</v>
      </c>
      <c r="J12">
        <f t="shared" si="4"/>
        <v>7</v>
      </c>
      <c r="K12" s="5"/>
    </row>
    <row r="13" spans="1:14" x14ac:dyDescent="0.15">
      <c r="A13">
        <f t="shared" si="0"/>
        <v>9</v>
      </c>
      <c r="B13">
        <f t="shared" si="1"/>
        <v>43</v>
      </c>
      <c r="C13">
        <f t="shared" si="2"/>
        <v>13122</v>
      </c>
      <c r="D13">
        <f t="shared" si="3"/>
        <v>-169</v>
      </c>
      <c r="J13">
        <f t="shared" si="4"/>
        <v>8</v>
      </c>
      <c r="K13" s="5"/>
    </row>
    <row r="14" spans="1:14" x14ac:dyDescent="0.15">
      <c r="A14">
        <f t="shared" si="0"/>
        <v>10</v>
      </c>
      <c r="B14">
        <f t="shared" si="1"/>
        <v>48</v>
      </c>
      <c r="C14">
        <f t="shared" si="2"/>
        <v>39366</v>
      </c>
      <c r="D14">
        <f t="shared" si="3"/>
        <v>343</v>
      </c>
      <c r="J14">
        <f t="shared" si="4"/>
        <v>9</v>
      </c>
      <c r="K14" s="5"/>
    </row>
    <row r="15" spans="1:14" ht="14.25" thickBot="1" x14ac:dyDescent="0.2">
      <c r="J15">
        <f t="shared" si="4"/>
        <v>10</v>
      </c>
      <c r="K15" s="6"/>
    </row>
    <row r="17" spans="2:6" x14ac:dyDescent="0.15">
      <c r="C17" t="s">
        <v>15</v>
      </c>
    </row>
    <row r="18" spans="2:6" x14ac:dyDescent="0.15">
      <c r="B18" t="s">
        <v>14</v>
      </c>
      <c r="E18" t="s">
        <v>18</v>
      </c>
      <c r="F18">
        <v>3</v>
      </c>
    </row>
    <row r="19" spans="2:6" x14ac:dyDescent="0.15">
      <c r="B19">
        <v>1</v>
      </c>
      <c r="C19">
        <f>F18</f>
        <v>3</v>
      </c>
      <c r="E19" t="s">
        <v>35</v>
      </c>
      <c r="F19">
        <v>5</v>
      </c>
    </row>
    <row r="20" spans="2:6" x14ac:dyDescent="0.15">
      <c r="B20">
        <f>B19+1</f>
        <v>2</v>
      </c>
      <c r="C20">
        <f>C19+$F$19</f>
        <v>8</v>
      </c>
      <c r="E20" t="s">
        <v>19</v>
      </c>
      <c r="F20" t="s">
        <v>36</v>
      </c>
    </row>
    <row r="21" spans="2:6" x14ac:dyDescent="0.15">
      <c r="B21">
        <f t="shared" ref="B21:B28" si="5">B20+1</f>
        <v>3</v>
      </c>
      <c r="C21">
        <f t="shared" ref="C21:C28" si="6">C20+$F$19</f>
        <v>13</v>
      </c>
    </row>
    <row r="22" spans="2:6" x14ac:dyDescent="0.15">
      <c r="B22">
        <f t="shared" si="5"/>
        <v>4</v>
      </c>
      <c r="C22">
        <f t="shared" si="6"/>
        <v>18</v>
      </c>
    </row>
    <row r="23" spans="2:6" x14ac:dyDescent="0.15">
      <c r="B23">
        <f t="shared" si="5"/>
        <v>5</v>
      </c>
      <c r="C23">
        <f t="shared" si="6"/>
        <v>23</v>
      </c>
    </row>
    <row r="24" spans="2:6" x14ac:dyDescent="0.15">
      <c r="B24">
        <f t="shared" si="5"/>
        <v>6</v>
      </c>
      <c r="C24">
        <f t="shared" si="6"/>
        <v>28</v>
      </c>
    </row>
    <row r="25" spans="2:6" x14ac:dyDescent="0.15">
      <c r="B25">
        <f t="shared" si="5"/>
        <v>7</v>
      </c>
      <c r="C25">
        <f t="shared" si="6"/>
        <v>33</v>
      </c>
    </row>
    <row r="26" spans="2:6" x14ac:dyDescent="0.15">
      <c r="B26">
        <f t="shared" si="5"/>
        <v>8</v>
      </c>
      <c r="C26">
        <f t="shared" si="6"/>
        <v>38</v>
      </c>
    </row>
    <row r="27" spans="2:6" x14ac:dyDescent="0.15">
      <c r="B27">
        <f t="shared" si="5"/>
        <v>9</v>
      </c>
      <c r="C27">
        <f t="shared" si="6"/>
        <v>43</v>
      </c>
    </row>
    <row r="28" spans="2:6" x14ac:dyDescent="0.15">
      <c r="B28">
        <f t="shared" si="5"/>
        <v>10</v>
      </c>
      <c r="C28">
        <f t="shared" si="6"/>
        <v>48</v>
      </c>
    </row>
    <row r="32" spans="2:6" x14ac:dyDescent="0.15">
      <c r="C32" t="s">
        <v>16</v>
      </c>
    </row>
    <row r="33" spans="2:6" x14ac:dyDescent="0.15">
      <c r="B33" t="s">
        <v>14</v>
      </c>
      <c r="E33" t="s">
        <v>18</v>
      </c>
      <c r="F33">
        <v>2</v>
      </c>
    </row>
    <row r="34" spans="2:6" x14ac:dyDescent="0.15">
      <c r="B34">
        <v>1</v>
      </c>
      <c r="C34">
        <f>F33</f>
        <v>2</v>
      </c>
      <c r="E34" t="s">
        <v>37</v>
      </c>
      <c r="F34">
        <v>3</v>
      </c>
    </row>
    <row r="35" spans="2:6" x14ac:dyDescent="0.15">
      <c r="B35">
        <f>B34+1</f>
        <v>2</v>
      </c>
      <c r="C35">
        <f>C34*$F$34</f>
        <v>6</v>
      </c>
      <c r="E35" t="s">
        <v>19</v>
      </c>
      <c r="F35" t="s">
        <v>38</v>
      </c>
    </row>
    <row r="36" spans="2:6" x14ac:dyDescent="0.15">
      <c r="B36">
        <f t="shared" ref="B36:B43" si="7">B35+1</f>
        <v>3</v>
      </c>
      <c r="C36">
        <f t="shared" ref="C36:C43" si="8">C35*$F$34</f>
        <v>18</v>
      </c>
    </row>
    <row r="37" spans="2:6" x14ac:dyDescent="0.15">
      <c r="B37">
        <f t="shared" si="7"/>
        <v>4</v>
      </c>
      <c r="C37">
        <f t="shared" si="8"/>
        <v>54</v>
      </c>
    </row>
    <row r="38" spans="2:6" x14ac:dyDescent="0.15">
      <c r="B38">
        <f t="shared" si="7"/>
        <v>5</v>
      </c>
      <c r="C38">
        <f t="shared" si="8"/>
        <v>162</v>
      </c>
    </row>
    <row r="39" spans="2:6" x14ac:dyDescent="0.15">
      <c r="B39">
        <f t="shared" si="7"/>
        <v>6</v>
      </c>
      <c r="C39">
        <f t="shared" si="8"/>
        <v>486</v>
      </c>
    </row>
    <row r="40" spans="2:6" x14ac:dyDescent="0.15">
      <c r="B40">
        <f t="shared" si="7"/>
        <v>7</v>
      </c>
      <c r="C40">
        <f t="shared" si="8"/>
        <v>1458</v>
      </c>
    </row>
    <row r="41" spans="2:6" x14ac:dyDescent="0.15">
      <c r="B41">
        <f t="shared" si="7"/>
        <v>8</v>
      </c>
      <c r="C41">
        <f t="shared" si="8"/>
        <v>4374</v>
      </c>
    </row>
    <row r="42" spans="2:6" x14ac:dyDescent="0.15">
      <c r="B42">
        <f t="shared" si="7"/>
        <v>9</v>
      </c>
      <c r="C42">
        <f t="shared" si="8"/>
        <v>13122</v>
      </c>
    </row>
    <row r="43" spans="2:6" x14ac:dyDescent="0.15">
      <c r="B43">
        <f t="shared" si="7"/>
        <v>10</v>
      </c>
      <c r="C43">
        <f t="shared" si="8"/>
        <v>39366</v>
      </c>
    </row>
    <row r="47" spans="2:6" x14ac:dyDescent="0.15">
      <c r="C47" t="s">
        <v>43</v>
      </c>
    </row>
    <row r="48" spans="2:6" x14ac:dyDescent="0.15">
      <c r="B48" t="s">
        <v>14</v>
      </c>
    </row>
    <row r="49" spans="2:3" x14ac:dyDescent="0.15">
      <c r="B49">
        <v>1</v>
      </c>
      <c r="C49">
        <v>1</v>
      </c>
    </row>
    <row r="50" spans="2:3" x14ac:dyDescent="0.15">
      <c r="B50">
        <f>B49+1</f>
        <v>2</v>
      </c>
      <c r="C50">
        <v>1</v>
      </c>
    </row>
    <row r="51" spans="2:3" x14ac:dyDescent="0.15">
      <c r="B51">
        <f t="shared" ref="B51:B58" si="9">B50+1</f>
        <v>3</v>
      </c>
      <c r="C51">
        <f>C49+C50</f>
        <v>2</v>
      </c>
    </row>
    <row r="52" spans="2:3" x14ac:dyDescent="0.15">
      <c r="B52">
        <f t="shared" si="9"/>
        <v>4</v>
      </c>
      <c r="C52">
        <f t="shared" ref="C52:C58" si="10">C50+C51</f>
        <v>3</v>
      </c>
    </row>
    <row r="53" spans="2:3" x14ac:dyDescent="0.15">
      <c r="B53">
        <f t="shared" si="9"/>
        <v>5</v>
      </c>
      <c r="C53">
        <f t="shared" si="10"/>
        <v>5</v>
      </c>
    </row>
    <row r="54" spans="2:3" x14ac:dyDescent="0.15">
      <c r="B54">
        <f t="shared" si="9"/>
        <v>6</v>
      </c>
      <c r="C54">
        <f t="shared" si="10"/>
        <v>8</v>
      </c>
    </row>
    <row r="55" spans="2:3" x14ac:dyDescent="0.15">
      <c r="B55">
        <f t="shared" si="9"/>
        <v>7</v>
      </c>
      <c r="C55">
        <f t="shared" si="10"/>
        <v>13</v>
      </c>
    </row>
    <row r="56" spans="2:3" x14ac:dyDescent="0.15">
      <c r="B56">
        <f t="shared" si="9"/>
        <v>8</v>
      </c>
      <c r="C56">
        <f t="shared" si="10"/>
        <v>21</v>
      </c>
    </row>
    <row r="57" spans="2:3" x14ac:dyDescent="0.15">
      <c r="B57">
        <f t="shared" si="9"/>
        <v>9</v>
      </c>
      <c r="C57">
        <f t="shared" si="10"/>
        <v>34</v>
      </c>
    </row>
    <row r="58" spans="2:3" x14ac:dyDescent="0.15">
      <c r="B58">
        <f t="shared" si="9"/>
        <v>10</v>
      </c>
      <c r="C58">
        <f t="shared" si="10"/>
        <v>55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workbookViewId="0">
      <selection activeCell="F3" sqref="F3"/>
    </sheetView>
  </sheetViews>
  <sheetFormatPr defaultRowHeight="13.5" x14ac:dyDescent="0.15"/>
  <cols>
    <col min="4" max="4" width="14.625" bestFit="1" customWidth="1"/>
    <col min="5" max="5" width="14.25" customWidth="1"/>
    <col min="6" max="6" width="15.625" bestFit="1" customWidth="1"/>
  </cols>
  <sheetData>
    <row r="2" spans="2:20" x14ac:dyDescent="0.15">
      <c r="B2" t="s">
        <v>0</v>
      </c>
      <c r="D2" s="1">
        <v>42353</v>
      </c>
      <c r="F2" s="1">
        <v>42354</v>
      </c>
    </row>
    <row r="3" spans="2:20" x14ac:dyDescent="0.15">
      <c r="C3" t="s">
        <v>55</v>
      </c>
      <c r="D3" t="s">
        <v>3</v>
      </c>
      <c r="E3" t="s">
        <v>5</v>
      </c>
      <c r="F3" t="s">
        <v>3</v>
      </c>
      <c r="G3" t="s">
        <v>5</v>
      </c>
      <c r="J3" t="s">
        <v>45</v>
      </c>
      <c r="K3" t="s">
        <v>46</v>
      </c>
    </row>
    <row r="4" spans="2:20" x14ac:dyDescent="0.15">
      <c r="B4" t="s">
        <v>4</v>
      </c>
      <c r="C4">
        <v>50</v>
      </c>
      <c r="D4">
        <v>20</v>
      </c>
      <c r="E4">
        <f>$C4*D4</f>
        <v>1000</v>
      </c>
      <c r="F4">
        <v>15</v>
      </c>
      <c r="G4">
        <f>$C4*F4</f>
        <v>750</v>
      </c>
    </row>
    <row r="5" spans="2:20" ht="14.25" thickBot="1" x14ac:dyDescent="0.2">
      <c r="B5" t="s">
        <v>7</v>
      </c>
      <c r="C5">
        <v>200</v>
      </c>
      <c r="D5">
        <v>10</v>
      </c>
      <c r="E5">
        <f t="shared" ref="E5:E8" si="0">$C5*D5</f>
        <v>2000</v>
      </c>
      <c r="F5">
        <v>20</v>
      </c>
      <c r="G5">
        <f t="shared" ref="G5:G8" si="1">$C5*F5</f>
        <v>4000</v>
      </c>
      <c r="L5">
        <f>K5+1</f>
        <v>1</v>
      </c>
      <c r="M5">
        <f t="shared" ref="M5:T5" si="2">L5+1</f>
        <v>2</v>
      </c>
      <c r="N5">
        <f t="shared" si="2"/>
        <v>3</v>
      </c>
      <c r="O5">
        <f t="shared" si="2"/>
        <v>4</v>
      </c>
      <c r="P5">
        <f t="shared" si="2"/>
        <v>5</v>
      </c>
      <c r="Q5">
        <f t="shared" si="2"/>
        <v>6</v>
      </c>
      <c r="R5">
        <f t="shared" si="2"/>
        <v>7</v>
      </c>
      <c r="S5">
        <f t="shared" si="2"/>
        <v>8</v>
      </c>
      <c r="T5">
        <f t="shared" si="2"/>
        <v>9</v>
      </c>
    </row>
    <row r="6" spans="2:20" x14ac:dyDescent="0.15">
      <c r="B6" t="s">
        <v>8</v>
      </c>
      <c r="C6">
        <v>500</v>
      </c>
      <c r="D6">
        <v>5</v>
      </c>
      <c r="E6">
        <f t="shared" si="0"/>
        <v>2500</v>
      </c>
      <c r="F6">
        <v>20</v>
      </c>
      <c r="G6">
        <f t="shared" si="1"/>
        <v>10000</v>
      </c>
      <c r="K6">
        <f>K5+1</f>
        <v>1</v>
      </c>
      <c r="L6" s="7"/>
      <c r="M6" s="8"/>
      <c r="N6" s="8"/>
      <c r="O6" s="8"/>
      <c r="P6" s="8"/>
      <c r="Q6" s="8"/>
      <c r="R6" s="8"/>
      <c r="S6" s="8"/>
      <c r="T6" s="9"/>
    </row>
    <row r="7" spans="2:20" x14ac:dyDescent="0.15">
      <c r="B7" t="s">
        <v>9</v>
      </c>
      <c r="C7">
        <v>3000</v>
      </c>
      <c r="D7">
        <v>10</v>
      </c>
      <c r="E7">
        <f t="shared" si="0"/>
        <v>30000</v>
      </c>
      <c r="F7">
        <v>10</v>
      </c>
      <c r="G7">
        <f t="shared" si="1"/>
        <v>30000</v>
      </c>
      <c r="K7">
        <f t="shared" ref="K7:K14" si="3">K6+1</f>
        <v>2</v>
      </c>
      <c r="L7" s="10"/>
      <c r="M7" s="3"/>
      <c r="N7" s="3"/>
      <c r="O7" s="3"/>
      <c r="P7" s="3"/>
      <c r="Q7" s="3"/>
      <c r="R7" s="3"/>
      <c r="S7" s="3"/>
      <c r="T7" s="11"/>
    </row>
    <row r="8" spans="2:20" x14ac:dyDescent="0.15">
      <c r="B8" t="s">
        <v>10</v>
      </c>
      <c r="C8">
        <v>300</v>
      </c>
      <c r="D8">
        <v>5</v>
      </c>
      <c r="E8">
        <f t="shared" si="0"/>
        <v>1500</v>
      </c>
      <c r="F8">
        <v>10</v>
      </c>
      <c r="G8">
        <f t="shared" si="1"/>
        <v>3000</v>
      </c>
      <c r="K8">
        <f t="shared" si="3"/>
        <v>3</v>
      </c>
      <c r="L8" s="10"/>
      <c r="M8" s="3"/>
      <c r="N8" s="3"/>
      <c r="O8" s="3"/>
      <c r="P8" s="3"/>
      <c r="Q8" s="3"/>
      <c r="R8" s="3"/>
      <c r="S8" s="3"/>
      <c r="T8" s="11"/>
    </row>
    <row r="9" spans="2:20" x14ac:dyDescent="0.15">
      <c r="B9" t="s">
        <v>44</v>
      </c>
      <c r="E9">
        <f>SUM(E4:E8)</f>
        <v>37000</v>
      </c>
      <c r="G9">
        <f>SUM(G4:G8)</f>
        <v>47750</v>
      </c>
      <c r="K9">
        <f t="shared" si="3"/>
        <v>4</v>
      </c>
      <c r="L9" s="10"/>
      <c r="M9" s="3"/>
      <c r="N9" s="3"/>
      <c r="O9" s="3"/>
      <c r="P9" s="3"/>
      <c r="Q9" s="3"/>
      <c r="R9" s="3"/>
      <c r="S9" s="3"/>
      <c r="T9" s="11"/>
    </row>
    <row r="10" spans="2:20" x14ac:dyDescent="0.15">
      <c r="K10">
        <f t="shared" si="3"/>
        <v>5</v>
      </c>
      <c r="L10" s="10"/>
      <c r="M10" s="3"/>
      <c r="N10" s="3"/>
      <c r="O10" s="3"/>
      <c r="P10" s="3"/>
      <c r="Q10" s="3"/>
      <c r="R10" s="3"/>
      <c r="S10" s="3"/>
      <c r="T10" s="11"/>
    </row>
    <row r="11" spans="2:20" x14ac:dyDescent="0.15">
      <c r="K11">
        <f t="shared" si="3"/>
        <v>6</v>
      </c>
      <c r="L11" s="10"/>
      <c r="M11" s="3"/>
      <c r="N11" s="3"/>
      <c r="O11" s="3"/>
      <c r="P11" s="3"/>
      <c r="Q11" s="3"/>
      <c r="R11" s="3"/>
      <c r="S11" s="3"/>
      <c r="T11" s="11"/>
    </row>
    <row r="12" spans="2:20" x14ac:dyDescent="0.15">
      <c r="K12">
        <f t="shared" si="3"/>
        <v>7</v>
      </c>
      <c r="L12" s="10"/>
      <c r="M12" s="3"/>
      <c r="N12" s="3"/>
      <c r="O12" s="3"/>
      <c r="P12" s="3"/>
      <c r="Q12" s="3"/>
      <c r="R12" s="3"/>
      <c r="S12" s="3"/>
      <c r="T12" s="11"/>
    </row>
    <row r="13" spans="2:20" x14ac:dyDescent="0.15">
      <c r="K13">
        <f t="shared" si="3"/>
        <v>8</v>
      </c>
      <c r="L13" s="10"/>
      <c r="M13" s="3"/>
      <c r="N13" s="3"/>
      <c r="O13" s="3"/>
      <c r="P13" s="3"/>
      <c r="Q13" s="3"/>
      <c r="R13" s="3"/>
      <c r="S13" s="3"/>
      <c r="T13" s="11"/>
    </row>
    <row r="14" spans="2:20" ht="14.25" thickBot="1" x14ac:dyDescent="0.2">
      <c r="K14">
        <f t="shared" si="3"/>
        <v>9</v>
      </c>
      <c r="L14" s="12"/>
      <c r="M14" s="13"/>
      <c r="N14" s="13"/>
      <c r="O14" s="13"/>
      <c r="P14" s="13"/>
      <c r="Q14" s="13"/>
      <c r="R14" s="13"/>
      <c r="S14" s="13"/>
      <c r="T14" s="14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1"/>
  <sheetViews>
    <sheetView workbookViewId="0">
      <selection activeCell="P3" sqref="P3"/>
    </sheetView>
  </sheetViews>
  <sheetFormatPr defaultRowHeight="13.5" x14ac:dyDescent="0.15"/>
  <cols>
    <col min="12" max="12" width="12.75" bestFit="1" customWidth="1"/>
  </cols>
  <sheetData>
    <row r="2" spans="2:41" x14ac:dyDescent="0.15">
      <c r="C2" t="s">
        <v>47</v>
      </c>
    </row>
    <row r="3" spans="2:41" x14ac:dyDescent="0.15">
      <c r="P3" t="s">
        <v>51</v>
      </c>
      <c r="Q3" t="s">
        <v>68</v>
      </c>
    </row>
    <row r="4" spans="2:41" x14ac:dyDescent="0.15">
      <c r="B4" t="s">
        <v>12</v>
      </c>
    </row>
    <row r="5" spans="2:41" x14ac:dyDescent="0.15">
      <c r="D5" t="s">
        <v>48</v>
      </c>
      <c r="H5" t="s">
        <v>49</v>
      </c>
      <c r="L5" t="s">
        <v>50</v>
      </c>
      <c r="P5" t="s">
        <v>71</v>
      </c>
      <c r="R5" t="s">
        <v>69</v>
      </c>
      <c r="U5" t="s">
        <v>70</v>
      </c>
    </row>
    <row r="6" spans="2:41" x14ac:dyDescent="0.15">
      <c r="C6">
        <f t="array" ref="C6:E8">{1,2,3;4,5,6;7,8,9}</f>
        <v>1</v>
      </c>
      <c r="D6">
        <v>2</v>
      </c>
      <c r="E6">
        <v>3</v>
      </c>
      <c r="G6">
        <f t="array" ref="G6:I8">{1,2,3;4,5,6;7,8,9}</f>
        <v>1</v>
      </c>
      <c r="H6">
        <v>2</v>
      </c>
      <c r="I6">
        <v>3</v>
      </c>
      <c r="K6">
        <f t="array" ref="K6:M8">C6:E8+G6:I8</f>
        <v>2</v>
      </c>
      <c r="L6">
        <v>4</v>
      </c>
      <c r="M6">
        <v>6</v>
      </c>
      <c r="Q6">
        <f t="array" ref="Q6:S8">{1,2,-1;-1,2,-2;1,-1,1}</f>
        <v>1</v>
      </c>
      <c r="R6">
        <v>2</v>
      </c>
      <c r="S6">
        <v>-1</v>
      </c>
      <c r="U6">
        <v>2</v>
      </c>
      <c r="AK6">
        <f>MDETERM(Q6:S8)</f>
        <v>-1</v>
      </c>
      <c r="AM6">
        <f t="array" ref="AM6:AM8">{1;2;3}</f>
        <v>1</v>
      </c>
      <c r="AO6">
        <f t="array" ref="AO6:AO8">MMULT(Q6:S8,AM6:AM8)</f>
        <v>2</v>
      </c>
    </row>
    <row r="7" spans="2:41" x14ac:dyDescent="0.15">
      <c r="C7">
        <v>4</v>
      </c>
      <c r="D7">
        <v>5</v>
      </c>
      <c r="E7">
        <v>6</v>
      </c>
      <c r="G7">
        <v>4</v>
      </c>
      <c r="H7">
        <v>5</v>
      </c>
      <c r="I7">
        <v>6</v>
      </c>
      <c r="K7">
        <v>8</v>
      </c>
      <c r="L7">
        <v>10</v>
      </c>
      <c r="M7">
        <v>12</v>
      </c>
      <c r="Q7">
        <v>-1</v>
      </c>
      <c r="R7">
        <v>2</v>
      </c>
      <c r="S7">
        <v>-2</v>
      </c>
      <c r="U7">
        <v>-3</v>
      </c>
      <c r="AM7">
        <v>2</v>
      </c>
      <c r="AO7">
        <v>-3</v>
      </c>
    </row>
    <row r="8" spans="2:41" x14ac:dyDescent="0.15">
      <c r="C8">
        <v>7</v>
      </c>
      <c r="D8">
        <v>8</v>
      </c>
      <c r="E8">
        <v>9</v>
      </c>
      <c r="G8">
        <v>7</v>
      </c>
      <c r="H8">
        <v>8</v>
      </c>
      <c r="I8">
        <v>9</v>
      </c>
      <c r="K8">
        <v>14</v>
      </c>
      <c r="L8">
        <v>16</v>
      </c>
      <c r="M8">
        <v>18</v>
      </c>
      <c r="Q8">
        <v>1</v>
      </c>
      <c r="R8">
        <v>-1</v>
      </c>
      <c r="S8">
        <v>1</v>
      </c>
      <c r="U8">
        <v>2</v>
      </c>
      <c r="AM8">
        <v>3</v>
      </c>
      <c r="AO8">
        <v>2</v>
      </c>
    </row>
    <row r="11" spans="2:41" x14ac:dyDescent="0.15">
      <c r="B11" t="s">
        <v>56</v>
      </c>
      <c r="P11" t="s">
        <v>72</v>
      </c>
      <c r="R11" t="s">
        <v>69</v>
      </c>
      <c r="U11" t="s">
        <v>70</v>
      </c>
    </row>
    <row r="12" spans="2:41" x14ac:dyDescent="0.15">
      <c r="D12" t="s">
        <v>48</v>
      </c>
      <c r="H12" t="s">
        <v>49</v>
      </c>
      <c r="L12" t="s">
        <v>57</v>
      </c>
      <c r="Q12">
        <f t="array" ref="Q12:S14">{1,-1,2;1,-2,2;1,-1,1}</f>
        <v>1</v>
      </c>
      <c r="R12">
        <v>-1</v>
      </c>
      <c r="S12">
        <v>2</v>
      </c>
      <c r="U12">
        <f t="array" ref="U12:U14">{5;6;4}</f>
        <v>5</v>
      </c>
      <c r="AK12">
        <f>MDETERM(Q12:S14)</f>
        <v>1</v>
      </c>
      <c r="AM12">
        <f t="array" ref="AM12:AM14">{2;-1;1}</f>
        <v>2</v>
      </c>
      <c r="AO12">
        <f t="array" ref="AO12:AO14">MMULT(Q12:S14,AM12:AM14)</f>
        <v>5</v>
      </c>
    </row>
    <row r="13" spans="2:41" x14ac:dyDescent="0.15">
      <c r="C13">
        <f t="array" ref="C13:E15">{1,2,3;4,5,6;7,8,9}</f>
        <v>1</v>
      </c>
      <c r="D13">
        <v>2</v>
      </c>
      <c r="E13">
        <v>3</v>
      </c>
      <c r="G13">
        <f t="array" ref="G13:I15">{1,2,3;4,5,6;7,8,9}</f>
        <v>1</v>
      </c>
      <c r="H13">
        <v>2</v>
      </c>
      <c r="I13">
        <v>3</v>
      </c>
      <c r="K13">
        <f t="array" ref="K13:M15">MMULT(C13:E15,G13:I15)</f>
        <v>30</v>
      </c>
      <c r="L13">
        <v>36</v>
      </c>
      <c r="M13">
        <v>42</v>
      </c>
      <c r="Q13">
        <v>1</v>
      </c>
      <c r="R13">
        <v>-2</v>
      </c>
      <c r="S13">
        <v>2</v>
      </c>
      <c r="U13">
        <v>6</v>
      </c>
      <c r="AM13">
        <v>-1</v>
      </c>
      <c r="AO13">
        <v>6</v>
      </c>
    </row>
    <row r="14" spans="2:41" x14ac:dyDescent="0.15">
      <c r="C14">
        <v>4</v>
      </c>
      <c r="D14">
        <v>5</v>
      </c>
      <c r="E14">
        <v>6</v>
      </c>
      <c r="G14">
        <v>4</v>
      </c>
      <c r="H14">
        <v>5</v>
      </c>
      <c r="I14">
        <v>6</v>
      </c>
      <c r="K14">
        <v>66</v>
      </c>
      <c r="L14">
        <v>81</v>
      </c>
      <c r="M14">
        <v>96</v>
      </c>
      <c r="Q14">
        <v>1</v>
      </c>
      <c r="R14">
        <v>-1</v>
      </c>
      <c r="S14">
        <v>1</v>
      </c>
      <c r="U14">
        <v>4</v>
      </c>
      <c r="AM14">
        <v>1</v>
      </c>
      <c r="AO14">
        <v>4</v>
      </c>
    </row>
    <row r="15" spans="2:41" x14ac:dyDescent="0.15">
      <c r="C15">
        <v>7</v>
      </c>
      <c r="D15">
        <v>8</v>
      </c>
      <c r="E15">
        <v>9</v>
      </c>
      <c r="G15">
        <v>7</v>
      </c>
      <c r="H15">
        <v>8</v>
      </c>
      <c r="I15">
        <v>9</v>
      </c>
      <c r="K15">
        <v>102</v>
      </c>
      <c r="L15">
        <v>126</v>
      </c>
      <c r="M15">
        <v>150</v>
      </c>
      <c r="Y15" s="3"/>
      <c r="Z15" s="3"/>
      <c r="AA15" s="3"/>
      <c r="AB15" s="3"/>
    </row>
    <row r="16" spans="2:41" x14ac:dyDescent="0.15">
      <c r="Y16" s="3"/>
      <c r="Z16" s="3"/>
      <c r="AA16" s="3"/>
      <c r="AB16" s="3"/>
      <c r="AC16" s="3"/>
    </row>
    <row r="17" spans="2:28" x14ac:dyDescent="0.15">
      <c r="Y17" s="3"/>
      <c r="Z17" s="3"/>
      <c r="AA17" s="3"/>
      <c r="AB17" s="3"/>
    </row>
    <row r="18" spans="2:28" x14ac:dyDescent="0.15">
      <c r="B18" t="s">
        <v>59</v>
      </c>
      <c r="Z18" s="3"/>
      <c r="AA18" s="3"/>
      <c r="AB18" s="3"/>
    </row>
    <row r="19" spans="2:28" x14ac:dyDescent="0.15">
      <c r="D19" t="s">
        <v>58</v>
      </c>
      <c r="H19" t="s">
        <v>48</v>
      </c>
      <c r="L19" t="s">
        <v>60</v>
      </c>
    </row>
    <row r="20" spans="2:28" x14ac:dyDescent="0.15">
      <c r="G20">
        <f t="array" ref="G20:I22">{1,2,3;4,5,6;7,8,9}</f>
        <v>1</v>
      </c>
      <c r="H20">
        <v>2</v>
      </c>
      <c r="I20">
        <v>3</v>
      </c>
      <c r="K20">
        <f t="array" ref="K20:M22">$D$21*G20:I22</f>
        <v>3</v>
      </c>
      <c r="L20">
        <v>6</v>
      </c>
      <c r="M20">
        <v>9</v>
      </c>
    </row>
    <row r="21" spans="2:28" x14ac:dyDescent="0.15">
      <c r="D21">
        <v>3</v>
      </c>
      <c r="G21">
        <v>4</v>
      </c>
      <c r="H21">
        <v>5</v>
      </c>
      <c r="I21">
        <v>6</v>
      </c>
      <c r="K21">
        <v>12</v>
      </c>
      <c r="L21">
        <v>15</v>
      </c>
      <c r="M21">
        <v>18</v>
      </c>
      <c r="Z21" s="3"/>
      <c r="AA21" s="3"/>
      <c r="AB21" s="3"/>
    </row>
    <row r="22" spans="2:28" x14ac:dyDescent="0.15">
      <c r="G22">
        <v>7</v>
      </c>
      <c r="H22">
        <v>8</v>
      </c>
      <c r="I22">
        <v>9</v>
      </c>
      <c r="K22">
        <v>21</v>
      </c>
      <c r="L22">
        <v>24</v>
      </c>
      <c r="M22">
        <v>27</v>
      </c>
      <c r="Z22" s="3"/>
      <c r="AA22" s="3"/>
      <c r="AB22" s="3"/>
    </row>
    <row r="23" spans="2:28" x14ac:dyDescent="0.15">
      <c r="Z23" s="3"/>
      <c r="AA23" s="3"/>
      <c r="AB23" s="3"/>
    </row>
    <row r="25" spans="2:28" x14ac:dyDescent="0.15">
      <c r="B25" t="s">
        <v>61</v>
      </c>
    </row>
    <row r="26" spans="2:28" x14ac:dyDescent="0.15">
      <c r="D26" t="s">
        <v>48</v>
      </c>
      <c r="L26" t="s">
        <v>62</v>
      </c>
    </row>
    <row r="27" spans="2:28" x14ac:dyDescent="0.15">
      <c r="C27">
        <f t="array" ref="C27:E29">{1,2,3;4,5,6;7,8,8}</f>
        <v>1</v>
      </c>
      <c r="D27">
        <v>2</v>
      </c>
      <c r="E27">
        <v>3</v>
      </c>
    </row>
    <row r="28" spans="2:28" x14ac:dyDescent="0.15">
      <c r="C28">
        <v>4</v>
      </c>
      <c r="D28">
        <v>5</v>
      </c>
      <c r="E28">
        <v>6</v>
      </c>
      <c r="L28">
        <f t="array" ref="L28">MDETERM(C27:E29)</f>
        <v>2.9999999999999987</v>
      </c>
    </row>
    <row r="29" spans="2:28" x14ac:dyDescent="0.15">
      <c r="C29">
        <v>7</v>
      </c>
      <c r="D29">
        <v>8</v>
      </c>
      <c r="E29">
        <v>8</v>
      </c>
    </row>
    <row r="32" spans="2:28" x14ac:dyDescent="0.15">
      <c r="B32" t="s">
        <v>63</v>
      </c>
    </row>
    <row r="33" spans="2:28" x14ac:dyDescent="0.15">
      <c r="D33" t="s">
        <v>48</v>
      </c>
      <c r="L33" t="s">
        <v>64</v>
      </c>
    </row>
    <row r="34" spans="2:28" x14ac:dyDescent="0.15">
      <c r="C34">
        <f t="array" ref="C34:E36">{1,2,3;4,5,6;7,8,8}</f>
        <v>1</v>
      </c>
      <c r="D34">
        <v>2</v>
      </c>
      <c r="E34">
        <v>3</v>
      </c>
      <c r="K34">
        <f t="array" ref="K34:M36">MINVERSE(C34:E36)</f>
        <v>-2.6666666666666674</v>
      </c>
      <c r="L34">
        <v>2.6666666666666674</v>
      </c>
      <c r="M34">
        <v>-1.0000000000000004</v>
      </c>
    </row>
    <row r="35" spans="2:28" x14ac:dyDescent="0.15">
      <c r="C35">
        <v>4</v>
      </c>
      <c r="D35">
        <v>5</v>
      </c>
      <c r="E35">
        <v>6</v>
      </c>
      <c r="K35">
        <v>3.3333333333333348</v>
      </c>
      <c r="L35">
        <v>-4.3333333333333348</v>
      </c>
      <c r="M35">
        <v>2.0000000000000009</v>
      </c>
      <c r="Z35" s="3"/>
      <c r="AA35" s="3"/>
      <c r="AB35" s="3"/>
    </row>
    <row r="36" spans="2:28" x14ac:dyDescent="0.15">
      <c r="C36">
        <v>7</v>
      </c>
      <c r="D36">
        <v>8</v>
      </c>
      <c r="E36">
        <v>8</v>
      </c>
      <c r="K36">
        <v>-1.0000000000000009</v>
      </c>
      <c r="L36">
        <v>2.0000000000000009</v>
      </c>
      <c r="M36">
        <v>-1.0000000000000004</v>
      </c>
      <c r="Z36" s="3"/>
      <c r="AA36" s="3"/>
      <c r="AB36" s="3"/>
    </row>
    <row r="37" spans="2:28" x14ac:dyDescent="0.15">
      <c r="Z37" s="3"/>
      <c r="AA37" s="3"/>
      <c r="AB37" s="3"/>
    </row>
    <row r="39" spans="2:28" x14ac:dyDescent="0.15">
      <c r="B39" t="s">
        <v>65</v>
      </c>
    </row>
    <row r="40" spans="2:28" x14ac:dyDescent="0.15">
      <c r="D40" t="s">
        <v>48</v>
      </c>
      <c r="H40" t="s">
        <v>66</v>
      </c>
      <c r="L40" t="s">
        <v>67</v>
      </c>
      <c r="M40" s="15"/>
    </row>
    <row r="41" spans="2:28" x14ac:dyDescent="0.15">
      <c r="C41">
        <f t="array" ref="C41:E43">{1,2,3;4,5,6;7,8,8}</f>
        <v>1</v>
      </c>
      <c r="D41">
        <v>2</v>
      </c>
      <c r="E41">
        <v>3</v>
      </c>
      <c r="H41">
        <f t="array" ref="H41:H43">{1;2;3}</f>
        <v>1</v>
      </c>
      <c r="L41">
        <f t="array" ref="L41:L43">MMULT(C41:E43,H41:H43)</f>
        <v>14</v>
      </c>
      <c r="Z41" s="3"/>
      <c r="AA41" s="3"/>
      <c r="AB41" s="3"/>
    </row>
    <row r="42" spans="2:28" x14ac:dyDescent="0.15">
      <c r="C42">
        <v>4</v>
      </c>
      <c r="D42">
        <v>5</v>
      </c>
      <c r="E42">
        <v>6</v>
      </c>
      <c r="H42">
        <v>2</v>
      </c>
      <c r="L42">
        <v>32</v>
      </c>
      <c r="Z42" s="3"/>
      <c r="AA42" s="3"/>
      <c r="AB42" s="3"/>
    </row>
    <row r="43" spans="2:28" x14ac:dyDescent="0.15">
      <c r="C43">
        <v>7</v>
      </c>
      <c r="D43">
        <v>8</v>
      </c>
      <c r="E43">
        <v>8</v>
      </c>
      <c r="H43">
        <v>3</v>
      </c>
      <c r="L43">
        <v>47</v>
      </c>
      <c r="Z43" s="3"/>
      <c r="AA43" s="3"/>
      <c r="AB43" s="3"/>
    </row>
    <row r="47" spans="2:28" x14ac:dyDescent="0.15">
      <c r="Z47" s="3"/>
      <c r="AA47" s="3"/>
      <c r="AB47" s="3"/>
    </row>
    <row r="48" spans="2:28" x14ac:dyDescent="0.15">
      <c r="Z48" s="3"/>
      <c r="AA48" s="3"/>
      <c r="AB48" s="3"/>
    </row>
    <row r="49" spans="26:28" x14ac:dyDescent="0.15">
      <c r="Z49" s="3"/>
      <c r="AA49" s="3"/>
      <c r="AB49" s="3"/>
    </row>
    <row r="53" spans="26:28" x14ac:dyDescent="0.15">
      <c r="Z53" s="3"/>
      <c r="AA53" s="3"/>
      <c r="AB53" s="3"/>
    </row>
    <row r="54" spans="26:28" x14ac:dyDescent="0.15">
      <c r="Z54" s="3"/>
      <c r="AA54" s="3"/>
      <c r="AB54" s="3"/>
    </row>
    <row r="55" spans="26:28" x14ac:dyDescent="0.15">
      <c r="Z55" s="3"/>
      <c r="AA55" s="3"/>
      <c r="AB55" s="3"/>
    </row>
    <row r="59" spans="26:28" x14ac:dyDescent="0.15">
      <c r="Z59" s="3"/>
      <c r="AA59" s="3"/>
      <c r="AB59" s="3"/>
    </row>
    <row r="60" spans="26:28" x14ac:dyDescent="0.15">
      <c r="Z60" s="3"/>
      <c r="AA60" s="3"/>
      <c r="AB60" s="3"/>
    </row>
    <row r="61" spans="26:28" x14ac:dyDescent="0.15">
      <c r="Z61" s="3"/>
      <c r="AA61" s="3"/>
      <c r="AB61" s="3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/>
  </sheetViews>
  <sheetFormatPr defaultRowHeight="13.5" x14ac:dyDescent="0.15"/>
  <sheetData>
    <row r="2" spans="1:5" x14ac:dyDescent="0.15">
      <c r="E2" t="s">
        <v>52</v>
      </c>
    </row>
    <row r="5" spans="1:5" x14ac:dyDescent="0.15">
      <c r="A5" t="s">
        <v>53</v>
      </c>
      <c r="B5">
        <v>2</v>
      </c>
      <c r="D5" t="s">
        <v>14</v>
      </c>
      <c r="E5" t="s">
        <v>54</v>
      </c>
    </row>
    <row r="6" spans="1:5" x14ac:dyDescent="0.15">
      <c r="D6">
        <v>1</v>
      </c>
      <c r="E6">
        <v>1</v>
      </c>
    </row>
    <row r="7" spans="1:5" x14ac:dyDescent="0.15">
      <c r="D7">
        <f>D6+1</f>
        <v>2</v>
      </c>
      <c r="E7">
        <f>($B$5/E6+E6)/2</f>
        <v>1.5</v>
      </c>
    </row>
    <row r="8" spans="1:5" x14ac:dyDescent="0.15">
      <c r="D8">
        <f t="shared" ref="D8:D21" si="0">D7+1</f>
        <v>3</v>
      </c>
      <c r="E8">
        <f t="shared" ref="E8:E21" si="1">($B$5/E7+E7)/2</f>
        <v>1.4166666666666665</v>
      </c>
    </row>
    <row r="9" spans="1:5" x14ac:dyDescent="0.15">
      <c r="D9">
        <f t="shared" si="0"/>
        <v>4</v>
      </c>
      <c r="E9">
        <f t="shared" si="1"/>
        <v>1.4142156862745097</v>
      </c>
    </row>
    <row r="10" spans="1:5" x14ac:dyDescent="0.15">
      <c r="D10">
        <f t="shared" si="0"/>
        <v>5</v>
      </c>
      <c r="E10">
        <f t="shared" si="1"/>
        <v>1.4142135623746899</v>
      </c>
    </row>
    <row r="11" spans="1:5" x14ac:dyDescent="0.15">
      <c r="D11">
        <f t="shared" si="0"/>
        <v>6</v>
      </c>
      <c r="E11">
        <f t="shared" si="1"/>
        <v>1.4142135623730949</v>
      </c>
    </row>
    <row r="12" spans="1:5" x14ac:dyDescent="0.15">
      <c r="D12">
        <f t="shared" si="0"/>
        <v>7</v>
      </c>
      <c r="E12">
        <f t="shared" si="1"/>
        <v>1.4142135623730949</v>
      </c>
    </row>
    <row r="13" spans="1:5" x14ac:dyDescent="0.15">
      <c r="D13">
        <f t="shared" si="0"/>
        <v>8</v>
      </c>
      <c r="E13">
        <f t="shared" si="1"/>
        <v>1.4142135623730949</v>
      </c>
    </row>
    <row r="14" spans="1:5" x14ac:dyDescent="0.15">
      <c r="D14">
        <f t="shared" si="0"/>
        <v>9</v>
      </c>
      <c r="E14">
        <f t="shared" si="1"/>
        <v>1.4142135623730949</v>
      </c>
    </row>
    <row r="15" spans="1:5" x14ac:dyDescent="0.15">
      <c r="D15">
        <f t="shared" si="0"/>
        <v>10</v>
      </c>
      <c r="E15">
        <f t="shared" si="1"/>
        <v>1.4142135623730949</v>
      </c>
    </row>
    <row r="16" spans="1:5" x14ac:dyDescent="0.15">
      <c r="D16">
        <f t="shared" si="0"/>
        <v>11</v>
      </c>
      <c r="E16">
        <f t="shared" si="1"/>
        <v>1.4142135623730949</v>
      </c>
    </row>
    <row r="17" spans="4:5" x14ac:dyDescent="0.15">
      <c r="D17">
        <f t="shared" si="0"/>
        <v>12</v>
      </c>
      <c r="E17">
        <f t="shared" si="1"/>
        <v>1.4142135623730949</v>
      </c>
    </row>
    <row r="18" spans="4:5" x14ac:dyDescent="0.15">
      <c r="D18">
        <f t="shared" si="0"/>
        <v>13</v>
      </c>
      <c r="E18">
        <f t="shared" si="1"/>
        <v>1.4142135623730949</v>
      </c>
    </row>
    <row r="19" spans="4:5" x14ac:dyDescent="0.15">
      <c r="D19">
        <f t="shared" si="0"/>
        <v>14</v>
      </c>
      <c r="E19">
        <f t="shared" si="1"/>
        <v>1.4142135623730949</v>
      </c>
    </row>
    <row r="20" spans="4:5" x14ac:dyDescent="0.15">
      <c r="D20">
        <f t="shared" si="0"/>
        <v>15</v>
      </c>
      <c r="E20">
        <f t="shared" si="1"/>
        <v>1.4142135623730949</v>
      </c>
    </row>
    <row r="21" spans="4:5" x14ac:dyDescent="0.15">
      <c r="D21">
        <f t="shared" si="0"/>
        <v>16</v>
      </c>
      <c r="E21">
        <f t="shared" si="1"/>
        <v>1.4142135623730949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1"/>
  <sheetViews>
    <sheetView workbookViewId="0">
      <selection activeCell="H6" sqref="H6"/>
    </sheetView>
  </sheetViews>
  <sheetFormatPr defaultRowHeight="13.5" x14ac:dyDescent="0.15"/>
  <sheetData>
    <row r="3" spans="2:9" x14ac:dyDescent="0.15">
      <c r="B3" t="s">
        <v>73</v>
      </c>
      <c r="H3" t="s">
        <v>80</v>
      </c>
      <c r="I3" t="s">
        <v>81</v>
      </c>
    </row>
    <row r="5" spans="2:9" x14ac:dyDescent="0.15">
      <c r="B5" t="s">
        <v>74</v>
      </c>
      <c r="C5" t="s">
        <v>75</v>
      </c>
    </row>
    <row r="6" spans="2:9" x14ac:dyDescent="0.15">
      <c r="B6">
        <v>100000</v>
      </c>
      <c r="C6">
        <v>0.05</v>
      </c>
    </row>
    <row r="8" spans="2:9" x14ac:dyDescent="0.15">
      <c r="B8" t="s">
        <v>76</v>
      </c>
      <c r="C8" t="s">
        <v>77</v>
      </c>
      <c r="D8" t="s">
        <v>78</v>
      </c>
      <c r="E8" t="s">
        <v>79</v>
      </c>
    </row>
    <row r="9" spans="2:9" x14ac:dyDescent="0.15">
      <c r="B9">
        <v>0</v>
      </c>
      <c r="C9">
        <f>B6</f>
        <v>100000</v>
      </c>
      <c r="D9">
        <f>C9-$B$6</f>
        <v>0</v>
      </c>
      <c r="E9">
        <f>D9/$B$6*100</f>
        <v>0</v>
      </c>
    </row>
    <row r="10" spans="2:9" x14ac:dyDescent="0.15">
      <c r="B10">
        <f>B9+1</f>
        <v>1</v>
      </c>
      <c r="C10">
        <f>C9*(1+$C$6)</f>
        <v>105000</v>
      </c>
      <c r="D10">
        <f t="shared" ref="D10:D21" si="0">C10-$B$6</f>
        <v>5000</v>
      </c>
      <c r="E10">
        <f t="shared" ref="E10:E21" si="1">D10/$B$6*100</f>
        <v>5</v>
      </c>
    </row>
    <row r="11" spans="2:9" x14ac:dyDescent="0.15">
      <c r="B11">
        <f>B10+1</f>
        <v>2</v>
      </c>
      <c r="C11">
        <f t="shared" ref="C11:C21" si="2">C10*(1+$C$6)</f>
        <v>110250</v>
      </c>
      <c r="D11">
        <f t="shared" si="0"/>
        <v>10250</v>
      </c>
      <c r="E11">
        <f t="shared" si="1"/>
        <v>10.25</v>
      </c>
    </row>
    <row r="12" spans="2:9" x14ac:dyDescent="0.15">
      <c r="B12">
        <f t="shared" ref="B12:B21" si="3">B11+1</f>
        <v>3</v>
      </c>
      <c r="C12">
        <f t="shared" si="2"/>
        <v>115762.5</v>
      </c>
      <c r="D12">
        <f t="shared" si="0"/>
        <v>15762.5</v>
      </c>
      <c r="E12">
        <f t="shared" si="1"/>
        <v>15.762499999999999</v>
      </c>
    </row>
    <row r="13" spans="2:9" x14ac:dyDescent="0.15">
      <c r="B13">
        <f t="shared" si="3"/>
        <v>4</v>
      </c>
      <c r="C13">
        <f t="shared" si="2"/>
        <v>121550.625</v>
      </c>
      <c r="D13">
        <f t="shared" si="0"/>
        <v>21550.625</v>
      </c>
      <c r="E13">
        <f t="shared" si="1"/>
        <v>21.550625</v>
      </c>
    </row>
    <row r="14" spans="2:9" x14ac:dyDescent="0.15">
      <c r="B14">
        <f t="shared" si="3"/>
        <v>5</v>
      </c>
      <c r="C14">
        <f t="shared" si="2"/>
        <v>127628.15625</v>
      </c>
      <c r="D14">
        <f t="shared" si="0"/>
        <v>27628.15625</v>
      </c>
      <c r="E14">
        <f t="shared" si="1"/>
        <v>27.628156250000004</v>
      </c>
    </row>
    <row r="15" spans="2:9" x14ac:dyDescent="0.15">
      <c r="B15">
        <f t="shared" si="3"/>
        <v>6</v>
      </c>
      <c r="C15">
        <f t="shared" si="2"/>
        <v>134009.56406249999</v>
      </c>
      <c r="D15">
        <f t="shared" si="0"/>
        <v>34009.564062499994</v>
      </c>
      <c r="E15">
        <f t="shared" si="1"/>
        <v>34.00956406249999</v>
      </c>
    </row>
    <row r="16" spans="2:9" x14ac:dyDescent="0.15">
      <c r="B16">
        <f t="shared" si="3"/>
        <v>7</v>
      </c>
      <c r="C16">
        <f t="shared" si="2"/>
        <v>140710.042265625</v>
      </c>
      <c r="D16">
        <f t="shared" si="0"/>
        <v>40710.042265625001</v>
      </c>
      <c r="E16">
        <f t="shared" si="1"/>
        <v>40.710042265624999</v>
      </c>
    </row>
    <row r="17" spans="2:5" x14ac:dyDescent="0.15">
      <c r="B17">
        <f t="shared" si="3"/>
        <v>8</v>
      </c>
      <c r="C17">
        <f t="shared" si="2"/>
        <v>147745.54437890626</v>
      </c>
      <c r="D17">
        <f t="shared" si="0"/>
        <v>47745.544378906256</v>
      </c>
      <c r="E17">
        <f t="shared" si="1"/>
        <v>47.74554437890626</v>
      </c>
    </row>
    <row r="18" spans="2:5" x14ac:dyDescent="0.15">
      <c r="B18">
        <f t="shared" si="3"/>
        <v>9</v>
      </c>
      <c r="C18">
        <f t="shared" si="2"/>
        <v>155132.82159785158</v>
      </c>
      <c r="D18">
        <f t="shared" si="0"/>
        <v>55132.82159785158</v>
      </c>
      <c r="E18">
        <f t="shared" si="1"/>
        <v>55.132821597851574</v>
      </c>
    </row>
    <row r="19" spans="2:5" x14ac:dyDescent="0.15">
      <c r="B19">
        <f t="shared" si="3"/>
        <v>10</v>
      </c>
      <c r="C19">
        <f t="shared" si="2"/>
        <v>162889.46267774416</v>
      </c>
      <c r="D19">
        <f t="shared" si="0"/>
        <v>62889.462677744159</v>
      </c>
      <c r="E19">
        <f t="shared" si="1"/>
        <v>62.889462677744156</v>
      </c>
    </row>
    <row r="20" spans="2:5" x14ac:dyDescent="0.15">
      <c r="B20">
        <f t="shared" si="3"/>
        <v>11</v>
      </c>
      <c r="C20">
        <f t="shared" si="2"/>
        <v>171033.93581163138</v>
      </c>
      <c r="D20">
        <f t="shared" si="0"/>
        <v>71033.935811631382</v>
      </c>
      <c r="E20">
        <f t="shared" si="1"/>
        <v>71.03393581163138</v>
      </c>
    </row>
    <row r="21" spans="2:5" x14ac:dyDescent="0.15">
      <c r="B21">
        <f t="shared" si="3"/>
        <v>12</v>
      </c>
      <c r="C21">
        <f t="shared" si="2"/>
        <v>179585.63260221295</v>
      </c>
      <c r="D21">
        <f t="shared" si="0"/>
        <v>79585.632602212951</v>
      </c>
      <c r="E21">
        <f t="shared" si="1"/>
        <v>79.585632602212954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B2" workbookViewId="0">
      <selection activeCell="E26" sqref="E26"/>
    </sheetView>
  </sheetViews>
  <sheetFormatPr defaultRowHeight="13.5" x14ac:dyDescent="0.15"/>
  <sheetData>
    <row r="1" spans="1:16" x14ac:dyDescent="0.15">
      <c r="A1" t="s">
        <v>82</v>
      </c>
    </row>
    <row r="2" spans="1:16" x14ac:dyDescent="0.15">
      <c r="B2" t="s">
        <v>83</v>
      </c>
      <c r="K2" t="s">
        <v>119</v>
      </c>
      <c r="L2" t="s">
        <v>128</v>
      </c>
      <c r="M2" t="s">
        <v>120</v>
      </c>
      <c r="O2" t="s">
        <v>118</v>
      </c>
    </row>
    <row r="3" spans="1:16" x14ac:dyDescent="0.15">
      <c r="C3" t="s">
        <v>89</v>
      </c>
      <c r="K3">
        <f ca="1">TRUNC(RAND()*10)</f>
        <v>8</v>
      </c>
      <c r="L3" t="str">
        <f ca="1">IF(K3&gt;5,"合格","不合格")</f>
        <v>合格</v>
      </c>
      <c r="M3" t="str">
        <f ca="1">VLOOKUP(K3,$O$4:$P$14,2)</f>
        <v>A</v>
      </c>
      <c r="O3" t="s">
        <v>120</v>
      </c>
      <c r="P3" t="s">
        <v>121</v>
      </c>
    </row>
    <row r="4" spans="1:16" x14ac:dyDescent="0.15">
      <c r="D4" t="s">
        <v>84</v>
      </c>
      <c r="F4">
        <v>30</v>
      </c>
      <c r="K4">
        <f t="shared" ref="K4:K18" ca="1" si="0">TRUNC(RAND()*10)</f>
        <v>1</v>
      </c>
      <c r="L4" t="str">
        <f t="shared" ref="L4:L18" ca="1" si="1">IF(K4&gt;5,"合格","不合格")</f>
        <v>不合格</v>
      </c>
      <c r="M4" t="str">
        <f t="shared" ref="M4:M18" ca="1" si="2">VLOOKUP(K4,$O$4:$P$14,2)</f>
        <v>D</v>
      </c>
      <c r="O4">
        <v>0</v>
      </c>
      <c r="P4" t="s">
        <v>126</v>
      </c>
    </row>
    <row r="5" spans="1:16" x14ac:dyDescent="0.15">
      <c r="D5" t="s">
        <v>85</v>
      </c>
      <c r="E5" t="s">
        <v>94</v>
      </c>
      <c r="F5">
        <f>F4/180*PI()</f>
        <v>0.52359877559829882</v>
      </c>
      <c r="K5">
        <f t="shared" ca="1" si="0"/>
        <v>6</v>
      </c>
      <c r="L5" t="str">
        <f t="shared" ca="1" si="1"/>
        <v>合格</v>
      </c>
      <c r="M5" t="str">
        <f t="shared" ca="1" si="2"/>
        <v>C</v>
      </c>
      <c r="O5">
        <f>1+O4</f>
        <v>1</v>
      </c>
      <c r="P5" t="s">
        <v>126</v>
      </c>
    </row>
    <row r="6" spans="1:16" x14ac:dyDescent="0.15">
      <c r="D6" t="s">
        <v>86</v>
      </c>
      <c r="E6" t="s">
        <v>93</v>
      </c>
      <c r="F6">
        <f>SIN(F5)</f>
        <v>0.49999999999999994</v>
      </c>
      <c r="H6">
        <f>1/2</f>
        <v>0.5</v>
      </c>
      <c r="K6">
        <f t="shared" ca="1" si="0"/>
        <v>2</v>
      </c>
      <c r="L6" t="str">
        <f t="shared" ca="1" si="1"/>
        <v>不合格</v>
      </c>
      <c r="M6" t="str">
        <f t="shared" ca="1" si="2"/>
        <v>D</v>
      </c>
      <c r="O6">
        <f t="shared" ref="O6:O14" si="3">1+O5</f>
        <v>2</v>
      </c>
      <c r="P6" t="s">
        <v>126</v>
      </c>
    </row>
    <row r="7" spans="1:16" x14ac:dyDescent="0.15">
      <c r="D7" t="s">
        <v>87</v>
      </c>
      <c r="E7" t="s">
        <v>92</v>
      </c>
      <c r="F7">
        <f>COS(F5)</f>
        <v>0.86602540378443871</v>
      </c>
      <c r="H7">
        <f>SQRT(3)/2</f>
        <v>0.8660254037844386</v>
      </c>
      <c r="K7">
        <f t="shared" ca="1" si="0"/>
        <v>1</v>
      </c>
      <c r="L7" t="str">
        <f t="shared" ca="1" si="1"/>
        <v>不合格</v>
      </c>
      <c r="M7" t="str">
        <f t="shared" ca="1" si="2"/>
        <v>D</v>
      </c>
      <c r="O7">
        <f t="shared" si="3"/>
        <v>3</v>
      </c>
      <c r="P7" t="s">
        <v>126</v>
      </c>
    </row>
    <row r="8" spans="1:16" x14ac:dyDescent="0.15">
      <c r="D8" t="s">
        <v>88</v>
      </c>
      <c r="E8" t="s">
        <v>91</v>
      </c>
      <c r="F8">
        <f>TAN(F5)</f>
        <v>0.57735026918962573</v>
      </c>
      <c r="H8">
        <f>1/SQRT(3)</f>
        <v>0.57735026918962584</v>
      </c>
      <c r="K8">
        <f t="shared" ca="1" si="0"/>
        <v>2</v>
      </c>
      <c r="L8" t="str">
        <f t="shared" ca="1" si="1"/>
        <v>不合格</v>
      </c>
      <c r="M8" t="str">
        <f t="shared" ca="1" si="2"/>
        <v>D</v>
      </c>
      <c r="O8">
        <f t="shared" si="3"/>
        <v>4</v>
      </c>
      <c r="P8" t="s">
        <v>126</v>
      </c>
    </row>
    <row r="9" spans="1:16" x14ac:dyDescent="0.15">
      <c r="K9">
        <f t="shared" ca="1" si="0"/>
        <v>1</v>
      </c>
      <c r="L9" t="str">
        <f t="shared" ca="1" si="1"/>
        <v>不合格</v>
      </c>
      <c r="M9" t="str">
        <f t="shared" ca="1" si="2"/>
        <v>D</v>
      </c>
      <c r="O9">
        <f t="shared" si="3"/>
        <v>5</v>
      </c>
      <c r="P9" t="s">
        <v>127</v>
      </c>
    </row>
    <row r="10" spans="1:16" x14ac:dyDescent="0.15">
      <c r="C10" t="s">
        <v>90</v>
      </c>
      <c r="E10" t="s">
        <v>97</v>
      </c>
      <c r="F10">
        <v>2</v>
      </c>
      <c r="K10">
        <f t="shared" ca="1" si="0"/>
        <v>5</v>
      </c>
      <c r="L10" t="str">
        <f t="shared" ca="1" si="1"/>
        <v>不合格</v>
      </c>
      <c r="M10" t="str">
        <f t="shared" ca="1" si="2"/>
        <v>D</v>
      </c>
      <c r="O10">
        <f t="shared" si="3"/>
        <v>6</v>
      </c>
      <c r="P10" t="s">
        <v>125</v>
      </c>
    </row>
    <row r="11" spans="1:16" x14ac:dyDescent="0.15">
      <c r="D11" t="s">
        <v>90</v>
      </c>
      <c r="E11" t="s">
        <v>95</v>
      </c>
      <c r="F11">
        <f>EXP(F10)</f>
        <v>7.3890560989306504</v>
      </c>
      <c r="G11">
        <f>EXP(F12)</f>
        <v>2</v>
      </c>
      <c r="K11">
        <f t="shared" ca="1" si="0"/>
        <v>6</v>
      </c>
      <c r="L11" t="str">
        <f t="shared" ca="1" si="1"/>
        <v>合格</v>
      </c>
      <c r="M11" t="str">
        <f t="shared" ca="1" si="2"/>
        <v>C</v>
      </c>
      <c r="O11">
        <f t="shared" si="3"/>
        <v>7</v>
      </c>
      <c r="P11" t="s">
        <v>124</v>
      </c>
    </row>
    <row r="12" spans="1:16" x14ac:dyDescent="0.15">
      <c r="D12" t="s">
        <v>96</v>
      </c>
      <c r="E12" t="s">
        <v>98</v>
      </c>
      <c r="F12">
        <f>LN(F10)</f>
        <v>0.69314718055994529</v>
      </c>
      <c r="G12">
        <f>LN(F11)</f>
        <v>2</v>
      </c>
      <c r="K12">
        <f t="shared" ca="1" si="0"/>
        <v>8</v>
      </c>
      <c r="L12" t="str">
        <f t="shared" ca="1" si="1"/>
        <v>合格</v>
      </c>
      <c r="M12" t="str">
        <f t="shared" ca="1" si="2"/>
        <v>A</v>
      </c>
      <c r="O12">
        <f t="shared" si="3"/>
        <v>8</v>
      </c>
      <c r="P12" t="s">
        <v>123</v>
      </c>
    </row>
    <row r="13" spans="1:16" x14ac:dyDescent="0.15">
      <c r="K13">
        <f t="shared" ca="1" si="0"/>
        <v>4</v>
      </c>
      <c r="L13" t="str">
        <f t="shared" ca="1" si="1"/>
        <v>不合格</v>
      </c>
      <c r="M13" t="str">
        <f t="shared" ca="1" si="2"/>
        <v>D</v>
      </c>
      <c r="O13">
        <f t="shared" si="3"/>
        <v>9</v>
      </c>
      <c r="P13" t="s">
        <v>122</v>
      </c>
    </row>
    <row r="14" spans="1:16" x14ac:dyDescent="0.15">
      <c r="C14" t="s">
        <v>99</v>
      </c>
      <c r="E14" t="s">
        <v>97</v>
      </c>
      <c r="F14">
        <v>3</v>
      </c>
      <c r="K14">
        <f t="shared" ca="1" si="0"/>
        <v>2</v>
      </c>
      <c r="L14" t="str">
        <f t="shared" ca="1" si="1"/>
        <v>不合格</v>
      </c>
      <c r="M14" t="str">
        <f t="shared" ca="1" si="2"/>
        <v>D</v>
      </c>
      <c r="O14">
        <f t="shared" si="3"/>
        <v>10</v>
      </c>
      <c r="P14" t="s">
        <v>122</v>
      </c>
    </row>
    <row r="15" spans="1:16" x14ac:dyDescent="0.15">
      <c r="D15" t="s">
        <v>99</v>
      </c>
      <c r="E15" t="s">
        <v>100</v>
      </c>
      <c r="F15">
        <f>SQRT(F14)</f>
        <v>1.7320508075688772</v>
      </c>
      <c r="G15">
        <f>F15*F15</f>
        <v>2.9999999999999996</v>
      </c>
      <c r="K15">
        <f t="shared" ca="1" si="0"/>
        <v>0</v>
      </c>
      <c r="L15" t="str">
        <f t="shared" ca="1" si="1"/>
        <v>不合格</v>
      </c>
      <c r="M15" t="str">
        <f t="shared" ca="1" si="2"/>
        <v>D</v>
      </c>
    </row>
    <row r="16" spans="1:16" x14ac:dyDescent="0.15">
      <c r="K16">
        <f t="shared" ca="1" si="0"/>
        <v>4</v>
      </c>
      <c r="L16" t="str">
        <f t="shared" ca="1" si="1"/>
        <v>不合格</v>
      </c>
      <c r="M16" t="str">
        <f t="shared" ca="1" si="2"/>
        <v>D</v>
      </c>
    </row>
    <row r="17" spans="3:13" x14ac:dyDescent="0.15">
      <c r="C17" t="s">
        <v>101</v>
      </c>
      <c r="K17">
        <f t="shared" ca="1" si="0"/>
        <v>2</v>
      </c>
      <c r="L17" t="str">
        <f t="shared" ca="1" si="1"/>
        <v>不合格</v>
      </c>
      <c r="M17" t="str">
        <f t="shared" ca="1" si="2"/>
        <v>D</v>
      </c>
    </row>
    <row r="18" spans="3:13" x14ac:dyDescent="0.15">
      <c r="D18" t="s">
        <v>102</v>
      </c>
      <c r="E18" t="s">
        <v>103</v>
      </c>
      <c r="F18">
        <f ca="1">SUM(K3:K18)</f>
        <v>58</v>
      </c>
      <c r="K18">
        <f t="shared" ca="1" si="0"/>
        <v>6</v>
      </c>
      <c r="L18" t="str">
        <f t="shared" ca="1" si="1"/>
        <v>合格</v>
      </c>
      <c r="M18" t="str">
        <f t="shared" ca="1" si="2"/>
        <v>C</v>
      </c>
    </row>
    <row r="19" spans="3:13" x14ac:dyDescent="0.15">
      <c r="D19" t="s">
        <v>104</v>
      </c>
      <c r="E19" t="s">
        <v>105</v>
      </c>
      <c r="F19">
        <f ca="1">COUNT(K3:K18)</f>
        <v>16</v>
      </c>
    </row>
    <row r="20" spans="3:13" x14ac:dyDescent="0.15">
      <c r="D20" t="s">
        <v>106</v>
      </c>
      <c r="E20" t="s">
        <v>107</v>
      </c>
      <c r="F20">
        <f ca="1">AVERAGE(K3:K18)</f>
        <v>3.625</v>
      </c>
      <c r="G20">
        <f ca="1">F18/F19</f>
        <v>3.625</v>
      </c>
    </row>
    <row r="21" spans="3:13" x14ac:dyDescent="0.15">
      <c r="D21" t="s">
        <v>108</v>
      </c>
      <c r="E21" t="s">
        <v>109</v>
      </c>
      <c r="F21">
        <f ca="1">MEDIAN(K3:K18)</f>
        <v>3</v>
      </c>
    </row>
    <row r="22" spans="3:13" ht="14.25" x14ac:dyDescent="0.15">
      <c r="D22" s="17" t="s">
        <v>110</v>
      </c>
      <c r="E22" t="s">
        <v>111</v>
      </c>
      <c r="F22">
        <f ca="1">MODE(K3:K18)</f>
        <v>2</v>
      </c>
    </row>
    <row r="23" spans="3:13" x14ac:dyDescent="0.15">
      <c r="J23" s="16"/>
    </row>
    <row r="24" spans="3:13" x14ac:dyDescent="0.15">
      <c r="C24" t="s">
        <v>112</v>
      </c>
      <c r="F24" t="s">
        <v>117</v>
      </c>
    </row>
    <row r="25" spans="3:13" x14ac:dyDescent="0.15">
      <c r="D25" t="s">
        <v>112</v>
      </c>
      <c r="E25" t="s">
        <v>115</v>
      </c>
    </row>
    <row r="26" spans="3:13" x14ac:dyDescent="0.15">
      <c r="D26" t="s">
        <v>113</v>
      </c>
      <c r="E26" t="s">
        <v>114</v>
      </c>
      <c r="F26">
        <f ca="1">COUNTIF(K3:K18,"&gt;=5")</f>
        <v>6</v>
      </c>
    </row>
    <row r="27" spans="3:13" x14ac:dyDescent="0.15">
      <c r="D27" t="s">
        <v>102</v>
      </c>
      <c r="E27" t="s">
        <v>116</v>
      </c>
      <c r="F27">
        <f ca="1">SUMIF(K3:K18,"&gt;=5")</f>
        <v>39</v>
      </c>
    </row>
    <row r="28" spans="3:13" x14ac:dyDescent="0.15">
      <c r="D28" t="s">
        <v>129</v>
      </c>
      <c r="E28" t="s">
        <v>130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2" workbookViewId="0">
      <selection activeCell="F19" sqref="F19"/>
    </sheetView>
  </sheetViews>
  <sheetFormatPr defaultRowHeight="13.5" x14ac:dyDescent="0.15"/>
  <sheetData>
    <row r="1" spans="1:13" x14ac:dyDescent="0.15">
      <c r="F1" t="s">
        <v>131</v>
      </c>
    </row>
    <row r="3" spans="1:13" x14ac:dyDescent="0.15"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</row>
    <row r="4" spans="1:13" x14ac:dyDescent="0.15">
      <c r="B4">
        <v>1</v>
      </c>
      <c r="C4">
        <f>B4+C3</f>
        <v>2</v>
      </c>
      <c r="D4">
        <f t="shared" ref="D4:M4" si="0">C4+D3</f>
        <v>3</v>
      </c>
      <c r="E4">
        <f t="shared" si="0"/>
        <v>4</v>
      </c>
      <c r="F4">
        <f t="shared" si="0"/>
        <v>5</v>
      </c>
      <c r="G4">
        <f t="shared" si="0"/>
        <v>6</v>
      </c>
      <c r="H4">
        <f t="shared" si="0"/>
        <v>7</v>
      </c>
      <c r="I4">
        <f t="shared" si="0"/>
        <v>8</v>
      </c>
      <c r="J4">
        <f t="shared" si="0"/>
        <v>9</v>
      </c>
      <c r="K4">
        <f t="shared" si="0"/>
        <v>10</v>
      </c>
      <c r="L4">
        <f t="shared" si="0"/>
        <v>11</v>
      </c>
      <c r="M4">
        <f t="shared" si="0"/>
        <v>12</v>
      </c>
    </row>
    <row r="5" spans="1:13" x14ac:dyDescent="0.15">
      <c r="A5">
        <f>1+A4</f>
        <v>1</v>
      </c>
      <c r="B5">
        <v>1</v>
      </c>
      <c r="C5">
        <f t="shared" ref="C5:C14" si="1">B5+C4</f>
        <v>3</v>
      </c>
      <c r="D5">
        <f t="shared" ref="D5:D14" si="2">C5+D4</f>
        <v>6</v>
      </c>
      <c r="E5">
        <f t="shared" ref="E5:E14" si="3">D5+E4</f>
        <v>10</v>
      </c>
      <c r="F5">
        <f t="shared" ref="F5:F14" si="4">E5+F4</f>
        <v>15</v>
      </c>
      <c r="G5">
        <f t="shared" ref="G5:G14" si="5">F5+G4</f>
        <v>21</v>
      </c>
      <c r="H5">
        <f t="shared" ref="H5:H14" si="6">G5+H4</f>
        <v>28</v>
      </c>
      <c r="I5">
        <f t="shared" ref="I5:I14" si="7">H5+I4</f>
        <v>36</v>
      </c>
      <c r="J5">
        <f t="shared" ref="J5:J14" si="8">I5+J4</f>
        <v>45</v>
      </c>
      <c r="K5">
        <f t="shared" ref="K5:K14" si="9">J5+K4</f>
        <v>55</v>
      </c>
      <c r="L5">
        <f t="shared" ref="L5:L14" si="10">K5+L4</f>
        <v>66</v>
      </c>
      <c r="M5">
        <f t="shared" ref="M5:M14" si="11">L5+M4</f>
        <v>78</v>
      </c>
    </row>
    <row r="6" spans="1:13" x14ac:dyDescent="0.15">
      <c r="A6">
        <f t="shared" ref="A6:A15" si="12">1+A5</f>
        <v>2</v>
      </c>
      <c r="B6">
        <v>1</v>
      </c>
      <c r="C6">
        <f t="shared" si="1"/>
        <v>4</v>
      </c>
      <c r="D6">
        <f t="shared" si="2"/>
        <v>10</v>
      </c>
      <c r="E6">
        <f t="shared" si="3"/>
        <v>20</v>
      </c>
      <c r="F6">
        <f t="shared" si="4"/>
        <v>35</v>
      </c>
      <c r="G6">
        <f t="shared" si="5"/>
        <v>56</v>
      </c>
      <c r="H6">
        <f t="shared" si="6"/>
        <v>84</v>
      </c>
      <c r="I6">
        <f t="shared" si="7"/>
        <v>120</v>
      </c>
      <c r="J6">
        <f t="shared" si="8"/>
        <v>165</v>
      </c>
      <c r="K6">
        <f t="shared" si="9"/>
        <v>220</v>
      </c>
      <c r="L6">
        <f t="shared" si="10"/>
        <v>286</v>
      </c>
      <c r="M6">
        <f t="shared" si="11"/>
        <v>364</v>
      </c>
    </row>
    <row r="7" spans="1:13" x14ac:dyDescent="0.15">
      <c r="A7">
        <f t="shared" si="12"/>
        <v>3</v>
      </c>
      <c r="B7">
        <v>1</v>
      </c>
      <c r="C7">
        <f t="shared" si="1"/>
        <v>5</v>
      </c>
      <c r="D7">
        <f t="shared" si="2"/>
        <v>15</v>
      </c>
      <c r="E7">
        <f t="shared" si="3"/>
        <v>35</v>
      </c>
      <c r="F7">
        <f t="shared" si="4"/>
        <v>70</v>
      </c>
      <c r="G7">
        <f t="shared" si="5"/>
        <v>126</v>
      </c>
      <c r="H7">
        <f t="shared" si="6"/>
        <v>210</v>
      </c>
      <c r="I7">
        <f t="shared" si="7"/>
        <v>330</v>
      </c>
      <c r="J7">
        <f t="shared" si="8"/>
        <v>495</v>
      </c>
      <c r="K7">
        <f t="shared" si="9"/>
        <v>715</v>
      </c>
      <c r="L7">
        <f t="shared" si="10"/>
        <v>1001</v>
      </c>
      <c r="M7">
        <f t="shared" si="11"/>
        <v>1365</v>
      </c>
    </row>
    <row r="8" spans="1:13" x14ac:dyDescent="0.15">
      <c r="A8">
        <f t="shared" si="12"/>
        <v>4</v>
      </c>
      <c r="B8">
        <v>1</v>
      </c>
      <c r="C8">
        <f t="shared" si="1"/>
        <v>6</v>
      </c>
      <c r="D8">
        <f t="shared" si="2"/>
        <v>21</v>
      </c>
      <c r="E8">
        <f t="shared" si="3"/>
        <v>56</v>
      </c>
      <c r="F8">
        <f t="shared" si="4"/>
        <v>126</v>
      </c>
      <c r="G8">
        <f t="shared" si="5"/>
        <v>252</v>
      </c>
      <c r="H8">
        <f t="shared" si="6"/>
        <v>462</v>
      </c>
      <c r="I8">
        <f t="shared" si="7"/>
        <v>792</v>
      </c>
      <c r="J8">
        <f t="shared" si="8"/>
        <v>1287</v>
      </c>
      <c r="K8">
        <f t="shared" si="9"/>
        <v>2002</v>
      </c>
      <c r="L8">
        <f t="shared" si="10"/>
        <v>3003</v>
      </c>
      <c r="M8">
        <f t="shared" si="11"/>
        <v>4368</v>
      </c>
    </row>
    <row r="9" spans="1:13" x14ac:dyDescent="0.15">
      <c r="A9">
        <f t="shared" si="12"/>
        <v>5</v>
      </c>
      <c r="B9">
        <v>1</v>
      </c>
      <c r="C9">
        <f t="shared" si="1"/>
        <v>7</v>
      </c>
      <c r="D9">
        <f t="shared" si="2"/>
        <v>28</v>
      </c>
      <c r="E9">
        <f t="shared" si="3"/>
        <v>84</v>
      </c>
      <c r="F9">
        <f t="shared" si="4"/>
        <v>210</v>
      </c>
      <c r="G9">
        <f t="shared" si="5"/>
        <v>462</v>
      </c>
      <c r="H9">
        <f t="shared" si="6"/>
        <v>924</v>
      </c>
      <c r="I9">
        <f t="shared" si="7"/>
        <v>1716</v>
      </c>
      <c r="J9">
        <f t="shared" si="8"/>
        <v>3003</v>
      </c>
      <c r="K9">
        <f t="shared" si="9"/>
        <v>5005</v>
      </c>
      <c r="L9">
        <f t="shared" si="10"/>
        <v>8008</v>
      </c>
      <c r="M9">
        <f t="shared" si="11"/>
        <v>12376</v>
      </c>
    </row>
    <row r="10" spans="1:13" x14ac:dyDescent="0.15">
      <c r="A10">
        <f t="shared" si="12"/>
        <v>6</v>
      </c>
      <c r="B10">
        <v>1</v>
      </c>
      <c r="C10">
        <f t="shared" si="1"/>
        <v>8</v>
      </c>
      <c r="D10">
        <f t="shared" si="2"/>
        <v>36</v>
      </c>
      <c r="E10">
        <f t="shared" si="3"/>
        <v>120</v>
      </c>
      <c r="F10">
        <f t="shared" si="4"/>
        <v>330</v>
      </c>
      <c r="G10">
        <f t="shared" si="5"/>
        <v>792</v>
      </c>
      <c r="H10">
        <f t="shared" si="6"/>
        <v>1716</v>
      </c>
      <c r="I10">
        <f t="shared" si="7"/>
        <v>3432</v>
      </c>
      <c r="J10">
        <f t="shared" si="8"/>
        <v>6435</v>
      </c>
      <c r="K10">
        <f t="shared" si="9"/>
        <v>11440</v>
      </c>
      <c r="L10">
        <f t="shared" si="10"/>
        <v>19448</v>
      </c>
      <c r="M10">
        <f t="shared" si="11"/>
        <v>31824</v>
      </c>
    </row>
    <row r="11" spans="1:13" x14ac:dyDescent="0.15">
      <c r="A11">
        <f t="shared" si="12"/>
        <v>7</v>
      </c>
      <c r="B11">
        <v>1</v>
      </c>
      <c r="C11">
        <f t="shared" si="1"/>
        <v>9</v>
      </c>
      <c r="D11">
        <f t="shared" si="2"/>
        <v>45</v>
      </c>
      <c r="E11">
        <f t="shared" si="3"/>
        <v>165</v>
      </c>
      <c r="F11">
        <f t="shared" si="4"/>
        <v>495</v>
      </c>
      <c r="G11">
        <f t="shared" si="5"/>
        <v>1287</v>
      </c>
      <c r="H11">
        <f t="shared" si="6"/>
        <v>3003</v>
      </c>
      <c r="I11">
        <f t="shared" si="7"/>
        <v>6435</v>
      </c>
      <c r="J11">
        <f t="shared" si="8"/>
        <v>12870</v>
      </c>
      <c r="K11">
        <f t="shared" si="9"/>
        <v>24310</v>
      </c>
      <c r="L11">
        <f t="shared" si="10"/>
        <v>43758</v>
      </c>
      <c r="M11">
        <f t="shared" si="11"/>
        <v>75582</v>
      </c>
    </row>
    <row r="12" spans="1:13" x14ac:dyDescent="0.15">
      <c r="A12">
        <f t="shared" si="12"/>
        <v>8</v>
      </c>
      <c r="B12">
        <v>1</v>
      </c>
      <c r="C12">
        <f t="shared" si="1"/>
        <v>10</v>
      </c>
      <c r="D12">
        <f t="shared" si="2"/>
        <v>55</v>
      </c>
      <c r="E12">
        <f t="shared" si="3"/>
        <v>220</v>
      </c>
      <c r="F12">
        <f t="shared" si="4"/>
        <v>715</v>
      </c>
      <c r="G12">
        <f t="shared" si="5"/>
        <v>2002</v>
      </c>
      <c r="H12">
        <f t="shared" si="6"/>
        <v>5005</v>
      </c>
      <c r="I12">
        <f t="shared" si="7"/>
        <v>11440</v>
      </c>
      <c r="J12">
        <f t="shared" si="8"/>
        <v>24310</v>
      </c>
      <c r="K12">
        <f t="shared" si="9"/>
        <v>48620</v>
      </c>
      <c r="L12">
        <f t="shared" si="10"/>
        <v>92378</v>
      </c>
      <c r="M12">
        <f t="shared" si="11"/>
        <v>167960</v>
      </c>
    </row>
    <row r="13" spans="1:13" x14ac:dyDescent="0.15">
      <c r="A13">
        <f t="shared" si="12"/>
        <v>9</v>
      </c>
      <c r="B13">
        <v>1</v>
      </c>
      <c r="C13">
        <f t="shared" si="1"/>
        <v>11</v>
      </c>
      <c r="D13">
        <f t="shared" si="2"/>
        <v>66</v>
      </c>
      <c r="E13">
        <f t="shared" si="3"/>
        <v>286</v>
      </c>
      <c r="F13">
        <f t="shared" si="4"/>
        <v>1001</v>
      </c>
      <c r="G13">
        <f t="shared" si="5"/>
        <v>3003</v>
      </c>
      <c r="H13">
        <f t="shared" si="6"/>
        <v>8008</v>
      </c>
      <c r="I13">
        <f t="shared" si="7"/>
        <v>19448</v>
      </c>
      <c r="J13">
        <f t="shared" si="8"/>
        <v>43758</v>
      </c>
      <c r="K13">
        <f t="shared" si="9"/>
        <v>92378</v>
      </c>
      <c r="L13">
        <f t="shared" si="10"/>
        <v>184756</v>
      </c>
      <c r="M13">
        <f t="shared" si="11"/>
        <v>352716</v>
      </c>
    </row>
    <row r="14" spans="1:13" x14ac:dyDescent="0.15">
      <c r="A14">
        <f t="shared" si="12"/>
        <v>10</v>
      </c>
      <c r="B14">
        <v>1</v>
      </c>
      <c r="C14">
        <f t="shared" si="1"/>
        <v>12</v>
      </c>
      <c r="D14">
        <f t="shared" si="2"/>
        <v>78</v>
      </c>
      <c r="E14">
        <f t="shared" si="3"/>
        <v>364</v>
      </c>
      <c r="F14">
        <f t="shared" si="4"/>
        <v>1365</v>
      </c>
      <c r="G14">
        <f t="shared" si="5"/>
        <v>4368</v>
      </c>
      <c r="H14">
        <f t="shared" si="6"/>
        <v>12376</v>
      </c>
      <c r="I14">
        <f t="shared" si="7"/>
        <v>31824</v>
      </c>
      <c r="J14">
        <f t="shared" si="8"/>
        <v>75582</v>
      </c>
      <c r="K14">
        <f t="shared" si="9"/>
        <v>167960</v>
      </c>
      <c r="L14">
        <f t="shared" si="10"/>
        <v>352716</v>
      </c>
      <c r="M14">
        <f t="shared" si="11"/>
        <v>705432</v>
      </c>
    </row>
    <row r="15" spans="1:13" x14ac:dyDescent="0.15">
      <c r="A15">
        <f t="shared" si="12"/>
        <v>11</v>
      </c>
    </row>
    <row r="18" spans="1:9" x14ac:dyDescent="0.15">
      <c r="A18" t="s">
        <v>132</v>
      </c>
      <c r="F18" t="s">
        <v>134</v>
      </c>
    </row>
    <row r="20" spans="1:9" x14ac:dyDescent="0.15">
      <c r="C20">
        <f>1+B20</f>
        <v>1</v>
      </c>
      <c r="D20">
        <f>1+C20</f>
        <v>2</v>
      </c>
      <c r="E20">
        <f t="shared" ref="E20:I20" si="13">1+D20</f>
        <v>3</v>
      </c>
      <c r="F20">
        <f t="shared" si="13"/>
        <v>4</v>
      </c>
      <c r="G20">
        <f t="shared" si="13"/>
        <v>5</v>
      </c>
      <c r="H20">
        <f t="shared" si="13"/>
        <v>6</v>
      </c>
      <c r="I20">
        <f t="shared" si="13"/>
        <v>7</v>
      </c>
    </row>
    <row r="21" spans="1:9" x14ac:dyDescent="0.15">
      <c r="B21">
        <f>1+B20</f>
        <v>1</v>
      </c>
      <c r="C21">
        <v>1</v>
      </c>
    </row>
    <row r="22" spans="1:9" x14ac:dyDescent="0.15">
      <c r="B22">
        <f t="shared" ref="B22:B27" si="14">1+B21</f>
        <v>2</v>
      </c>
      <c r="C22">
        <v>1</v>
      </c>
      <c r="D22">
        <f>C21+D21</f>
        <v>1</v>
      </c>
    </row>
    <row r="23" spans="1:9" x14ac:dyDescent="0.15">
      <c r="B23">
        <f t="shared" si="14"/>
        <v>3</v>
      </c>
      <c r="C23">
        <v>1</v>
      </c>
      <c r="D23">
        <f t="shared" ref="D23:D27" si="15">C22+D22</f>
        <v>2</v>
      </c>
      <c r="E23">
        <f>D22+E22</f>
        <v>1</v>
      </c>
    </row>
    <row r="24" spans="1:9" x14ac:dyDescent="0.15">
      <c r="A24" t="s">
        <v>133</v>
      </c>
      <c r="B24">
        <f t="shared" si="14"/>
        <v>4</v>
      </c>
      <c r="C24">
        <v>1</v>
      </c>
      <c r="D24">
        <f t="shared" si="15"/>
        <v>3</v>
      </c>
      <c r="E24">
        <f t="shared" ref="E24:E27" si="16">D23+E23</f>
        <v>3</v>
      </c>
      <c r="F24">
        <f>E23+F23</f>
        <v>1</v>
      </c>
    </row>
    <row r="25" spans="1:9" x14ac:dyDescent="0.15">
      <c r="B25">
        <f t="shared" si="14"/>
        <v>5</v>
      </c>
      <c r="C25">
        <v>1</v>
      </c>
      <c r="D25">
        <f t="shared" si="15"/>
        <v>4</v>
      </c>
      <c r="E25">
        <f t="shared" si="16"/>
        <v>6</v>
      </c>
      <c r="F25">
        <f t="shared" ref="F25:F27" si="17">E24+F24</f>
        <v>4</v>
      </c>
      <c r="G25">
        <f>F24+G24</f>
        <v>1</v>
      </c>
    </row>
    <row r="26" spans="1:9" x14ac:dyDescent="0.15">
      <c r="B26">
        <f t="shared" si="14"/>
        <v>6</v>
      </c>
      <c r="C26">
        <v>1</v>
      </c>
      <c r="D26">
        <f t="shared" si="15"/>
        <v>5</v>
      </c>
      <c r="E26">
        <f t="shared" si="16"/>
        <v>10</v>
      </c>
      <c r="F26">
        <f t="shared" si="17"/>
        <v>10</v>
      </c>
      <c r="G26">
        <f t="shared" ref="G26:G27" si="18">F25+G25</f>
        <v>5</v>
      </c>
      <c r="H26">
        <f>G25+H25</f>
        <v>1</v>
      </c>
    </row>
    <row r="27" spans="1:9" x14ac:dyDescent="0.15">
      <c r="B27">
        <f t="shared" si="14"/>
        <v>7</v>
      </c>
      <c r="C27">
        <v>1</v>
      </c>
      <c r="D27">
        <f t="shared" si="15"/>
        <v>6</v>
      </c>
      <c r="E27">
        <f t="shared" si="16"/>
        <v>15</v>
      </c>
      <c r="F27">
        <f t="shared" si="17"/>
        <v>20</v>
      </c>
      <c r="G27">
        <f t="shared" si="18"/>
        <v>15</v>
      </c>
      <c r="H27">
        <f>G26+H26</f>
        <v>6</v>
      </c>
      <c r="I27">
        <f>H26+I26</f>
        <v>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2010-11-02T00:40:28Z</dcterms:created>
  <dcterms:modified xsi:type="dcterms:W3CDTF">2015-12-15T01:26:17Z</dcterms:modified>
</cp:coreProperties>
</file>